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6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rvesymolin\CARPETAS COMUNES\SISTEMA DE GESTIÓN IATF 16949\PC6 SATISF. CLIENTE\Registros\2017\"/>
    </mc:Choice>
  </mc:AlternateContent>
  <bookViews>
    <workbookView xWindow="240" yWindow="150" windowWidth="11580" windowHeight="6735" tabRatio="572"/>
  </bookViews>
  <sheets>
    <sheet name="Tabla Datos" sheetId="1" r:id="rId1"/>
    <sheet name="COMPARATIVAS ANUALES" sheetId="37" r:id="rId2"/>
    <sheet name="AREA COMERCIAL" sheetId="38" r:id="rId3"/>
    <sheet name="AREA LOGISTICA" sheetId="39" r:id="rId4"/>
    <sheet name="AREA DE CALIDAD" sheetId="40" r:id="rId5"/>
    <sheet name="IMAGEN GLOBAL" sheetId="41" r:id="rId6"/>
    <sheet name="Hoja6" sheetId="42" r:id="rId7"/>
  </sheets>
  <calcPr calcId="152511"/>
</workbook>
</file>

<file path=xl/calcChain.xml><?xml version="1.0" encoding="utf-8"?>
<calcChain xmlns="http://schemas.openxmlformats.org/spreadsheetml/2006/main">
  <c r="M50" i="1" l="1"/>
  <c r="M19" i="1" l="1"/>
  <c r="M20" i="1"/>
  <c r="M21" i="1"/>
  <c r="M22" i="1"/>
  <c r="M23" i="1"/>
  <c r="M25" i="1"/>
  <c r="M26" i="1"/>
  <c r="M27" i="1"/>
  <c r="M28" i="1"/>
  <c r="M31" i="1"/>
  <c r="M32" i="1"/>
  <c r="M33" i="1"/>
  <c r="M34" i="1"/>
  <c r="M35" i="1"/>
  <c r="M37" i="1"/>
  <c r="M38" i="1"/>
  <c r="M39" i="1"/>
  <c r="M40" i="1"/>
  <c r="D44" i="1"/>
  <c r="E44" i="1"/>
  <c r="F44" i="1"/>
  <c r="G44" i="1"/>
  <c r="H44" i="1"/>
  <c r="I44" i="1"/>
  <c r="J44" i="1"/>
  <c r="K44" i="1"/>
  <c r="K48" i="1" s="1"/>
  <c r="L44" i="1"/>
  <c r="M13" i="1"/>
  <c r="D45" i="1"/>
  <c r="E45" i="1"/>
  <c r="F45" i="1"/>
  <c r="G45" i="1"/>
  <c r="H45" i="1"/>
  <c r="I45" i="1"/>
  <c r="J45" i="1"/>
  <c r="K45" i="1"/>
  <c r="L45" i="1"/>
  <c r="M14" i="1"/>
  <c r="D46" i="1"/>
  <c r="E46" i="1"/>
  <c r="F46" i="1"/>
  <c r="G46" i="1"/>
  <c r="H46" i="1"/>
  <c r="I46" i="1"/>
  <c r="J46" i="1"/>
  <c r="K46" i="1"/>
  <c r="L46" i="1"/>
  <c r="M15" i="1"/>
  <c r="D47" i="1"/>
  <c r="E47" i="1"/>
  <c r="F47" i="1"/>
  <c r="G47" i="1"/>
  <c r="H47" i="1"/>
  <c r="I47" i="1"/>
  <c r="J47" i="1"/>
  <c r="K47" i="1"/>
  <c r="L47" i="1"/>
  <c r="M16" i="1"/>
  <c r="L48" i="1"/>
  <c r="M8" i="1"/>
  <c r="D17" i="1"/>
  <c r="G17" i="1"/>
  <c r="I17" i="1"/>
  <c r="J17" i="1"/>
  <c r="K17" i="1"/>
  <c r="L17" i="1"/>
  <c r="L50" i="1" s="1"/>
  <c r="H17" i="1"/>
  <c r="F17" i="1"/>
  <c r="E17" i="1"/>
  <c r="D29" i="1"/>
  <c r="G29" i="1"/>
  <c r="I29" i="1"/>
  <c r="J29" i="1"/>
  <c r="K29" i="1"/>
  <c r="L29" i="1"/>
  <c r="H29" i="1"/>
  <c r="F29" i="1"/>
  <c r="E29" i="1"/>
  <c r="D41" i="1"/>
  <c r="G41" i="1"/>
  <c r="I41" i="1"/>
  <c r="J41" i="1"/>
  <c r="K41" i="1"/>
  <c r="L41" i="1"/>
  <c r="H41" i="1"/>
  <c r="F41" i="1"/>
  <c r="E41" i="1"/>
  <c r="M7" i="1"/>
  <c r="M11" i="1"/>
  <c r="M10" i="1"/>
  <c r="M9" i="1"/>
  <c r="K50" i="1"/>
  <c r="M41" i="1" l="1"/>
  <c r="M47" i="1"/>
  <c r="M29" i="1"/>
  <c r="M46" i="1"/>
  <c r="M45" i="1"/>
  <c r="M44" i="1"/>
  <c r="M17" i="1"/>
  <c r="A3" i="37" s="1"/>
  <c r="A5" i="37"/>
  <c r="J50" i="1"/>
  <c r="J48" i="1"/>
  <c r="A4" i="37"/>
  <c r="E48" i="1"/>
  <c r="H48" i="1"/>
  <c r="D48" i="1"/>
  <c r="I48" i="1"/>
  <c r="I50" i="1"/>
  <c r="F48" i="1"/>
  <c r="F50" i="1"/>
  <c r="G48" i="1"/>
  <c r="E50" i="1"/>
  <c r="G50" i="1"/>
  <c r="H50" i="1"/>
  <c r="D50" i="1"/>
  <c r="M48" i="1" l="1"/>
  <c r="A6" i="37" s="1"/>
  <c r="A7" i="37"/>
</calcChain>
</file>

<file path=xl/sharedStrings.xml><?xml version="1.0" encoding="utf-8"?>
<sst xmlns="http://schemas.openxmlformats.org/spreadsheetml/2006/main" count="73" uniqueCount="51">
  <si>
    <t>Acciones correctoras</t>
  </si>
  <si>
    <t>IMAGEN DE LA EMPRESA</t>
  </si>
  <si>
    <t>MEDIA</t>
  </si>
  <si>
    <t>MEDIA CLIENTE</t>
  </si>
  <si>
    <t>Calidad de los productos</t>
  </si>
  <si>
    <t>Capacidad de reacción ante problemas</t>
  </si>
  <si>
    <t>Documentación de la gestión</t>
  </si>
  <si>
    <t>Estado de la mercancía a la recepción</t>
  </si>
  <si>
    <t>DATOS GENERALES</t>
  </si>
  <si>
    <t>Capacidad técnica</t>
  </si>
  <si>
    <t>OBJETIVO</t>
  </si>
  <si>
    <t>GESTAMP LINARES</t>
  </si>
  <si>
    <t>Información sobre Esymo metal s.l.</t>
  </si>
  <si>
    <t>Plazo de respuesta ante solicitudes de oferta</t>
  </si>
  <si>
    <t>Relacion con nuestros interlocutores</t>
  </si>
  <si>
    <t xml:space="preserve">Cumplimiento de expectativas </t>
  </si>
  <si>
    <t>Eficacia</t>
  </si>
  <si>
    <t>Confianza</t>
  </si>
  <si>
    <t>Accesibilidad a los interlocutores</t>
  </si>
  <si>
    <t>IMAGEN GLOBAL</t>
  </si>
  <si>
    <t>Valoracion del plazo de suministro</t>
  </si>
  <si>
    <t>Conformidad con cantidades</t>
  </si>
  <si>
    <t>Relación con interlocutores</t>
  </si>
  <si>
    <t>VALORACION AÑO EN CURSO</t>
  </si>
  <si>
    <t xml:space="preserve">COMERCIAL </t>
  </si>
  <si>
    <t>CALIDAD</t>
  </si>
  <si>
    <t>GLOBAL MEDIA</t>
  </si>
  <si>
    <t>AÑO 2012</t>
  </si>
  <si>
    <t>DOCUMENTO PC6R2</t>
  </si>
  <si>
    <t>Nº REVISION: 4</t>
  </si>
  <si>
    <t>LOGÍSTICA</t>
  </si>
  <si>
    <t>ÁREA COMERCIAL</t>
  </si>
  <si>
    <t>ÁREA LOGÍSTICA</t>
  </si>
  <si>
    <t>ÁREA DE CALIDAD</t>
  </si>
  <si>
    <t>FECHA ULTIMA REV. 15/01/13</t>
  </si>
  <si>
    <t>COMPIN FERROVIARIA, S.L.</t>
  </si>
  <si>
    <t xml:space="preserve">FUNDICIONES MECACONTROL S.L </t>
  </si>
  <si>
    <t>TALL. CORRAL MECANIZADOS, S.L.</t>
  </si>
  <si>
    <t>Puesta en marcha de proyectos</t>
  </si>
  <si>
    <t>AÑO 2013</t>
  </si>
  <si>
    <t>AÑO 2014</t>
  </si>
  <si>
    <t>AÑO 2016</t>
  </si>
  <si>
    <t>AÑO 2015</t>
  </si>
  <si>
    <t>AÑO 2011</t>
  </si>
  <si>
    <t>MEDIA 2017</t>
  </si>
  <si>
    <t>AGROMETAL ANDALUCES S.L</t>
  </si>
  <si>
    <t>ATON WORLD ENGINEERING S.L</t>
  </si>
  <si>
    <t>KNORR- BREMSE S.A.</t>
  </si>
  <si>
    <t>AÑO 2017</t>
  </si>
  <si>
    <t>ANÁLISIS DE LOS RESULTADOS DE LA ENCUESTA DE SATISFACCIÓN</t>
  </si>
  <si>
    <t>PROPIETARIO: J. ANGUITA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</si>
</sst>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sz val="18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0" fontId="0" fillId="3" borderId="0" xfId="0" applyFill="1"/>
    <xf numFmtId="0" fontId="1" fillId="4" borderId="0" xfId="0" applyFont="1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2" fontId="3" fillId="5" borderId="0" xfId="0" applyNumberFormat="1" applyFont="1" applyFill="1" applyAlignment="1">
      <alignment horizontal="center"/>
    </xf>
    <xf numFmtId="0" fontId="4" fillId="5" borderId="0" xfId="0" applyFont="1" applyFill="1"/>
    <xf numFmtId="0" fontId="0" fillId="5" borderId="0" xfId="0" applyFill="1"/>
    <xf numFmtId="0" fontId="1" fillId="7" borderId="0" xfId="0" applyFont="1" applyFill="1" applyAlignment="1">
      <alignment horizontal="right"/>
    </xf>
    <xf numFmtId="2" fontId="1" fillId="7" borderId="0" xfId="0" applyNumberFormat="1" applyFont="1" applyFill="1" applyAlignment="1">
      <alignment horizontal="center"/>
    </xf>
    <xf numFmtId="0" fontId="1" fillId="0" borderId="0" xfId="0" applyFont="1"/>
    <xf numFmtId="0" fontId="5" fillId="3" borderId="0" xfId="0" applyFont="1" applyFill="1"/>
    <xf numFmtId="2" fontId="0" fillId="9" borderId="0" xfId="0" applyNumberForma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0" borderId="0" xfId="0" applyFont="1" applyFill="1"/>
    <xf numFmtId="0" fontId="1" fillId="7" borderId="0" xfId="0" applyFont="1" applyFill="1"/>
    <xf numFmtId="0" fontId="1" fillId="8" borderId="0" xfId="0" applyFont="1" applyFill="1"/>
    <xf numFmtId="0" fontId="5" fillId="3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5" fillId="0" borderId="0" xfId="0" applyFont="1"/>
    <xf numFmtId="0" fontId="5" fillId="6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vertical="center" wrapText="1"/>
    </xf>
    <xf numFmtId="0" fontId="1" fillId="0" borderId="0" xfId="0" applyFont="1" applyAlignment="1" applyProtection="1">
      <alignment horizontal="center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00FF00"/>
      <color rgb="FF9900CC"/>
      <color rgb="FF0000FF"/>
      <color rgb="FFFF00FF"/>
      <color rgb="FFFF3300"/>
      <color rgb="FFC0C0C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HISTÓRICO DE VALORACIÓN ANUAL POR ÁREAS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'COMPARATIVAS ANUALES'!$B$3</c:f>
              <c:strCache>
                <c:ptCount val="1"/>
                <c:pt idx="0">
                  <c:v>COMERCIAL 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'COMPARATIVAS ANUALES'!$C$2:$J$2</c15:sqref>
                  </c15:fullRef>
                </c:ext>
              </c:extLst>
              <c:f>'COMPARATIVAS ANUALES'!$D$2:$J$2</c:f>
              <c:strCache>
                <c:ptCount val="7"/>
                <c:pt idx="0">
                  <c:v>AÑO 2011</c:v>
                </c:pt>
                <c:pt idx="1">
                  <c:v>AÑO 2012</c:v>
                </c:pt>
                <c:pt idx="2">
                  <c:v>AÑO 2013</c:v>
                </c:pt>
                <c:pt idx="3">
                  <c:v>AÑO 2014</c:v>
                </c:pt>
                <c:pt idx="4">
                  <c:v>AÑO 2015</c:v>
                </c:pt>
                <c:pt idx="5">
                  <c:v>AÑO 2016</c:v>
                </c:pt>
                <c:pt idx="6">
                  <c:v>AÑO 2017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'COMPARATIVAS ANUALES'!$C$3:$J$3</c15:sqref>
                  </c15:fullRef>
                </c:ext>
              </c:extLst>
              <c:f>'COMPARATIVAS ANUALES'!$D$3:$J$3</c:f>
              <c:numCache>
                <c:formatCode>General</c:formatCode>
                <c:ptCount val="7"/>
                <c:pt idx="0">
                  <c:v>6.96</c:v>
                </c:pt>
                <c:pt idx="1" formatCode="0.00">
                  <c:v>7.57</c:v>
                </c:pt>
                <c:pt idx="2">
                  <c:v>9.11</c:v>
                </c:pt>
                <c:pt idx="3">
                  <c:v>8.59</c:v>
                </c:pt>
                <c:pt idx="4" formatCode="0.00">
                  <c:v>8.9700000000000006</c:v>
                </c:pt>
                <c:pt idx="5" formatCode="0.00">
                  <c:v>9</c:v>
                </c:pt>
                <c:pt idx="6" formatCode="0.00">
                  <c:v>8.94</c:v>
                </c:pt>
              </c:numCache>
            </c:numRef>
          </c:val>
        </c:ser>
        <c:ser>
          <c:idx val="1"/>
          <c:order val="1"/>
          <c:tx>
            <c:strRef>
              <c:f>'COMPARATIVAS ANUALES'!$B$4</c:f>
              <c:strCache>
                <c:ptCount val="1"/>
                <c:pt idx="0">
                  <c:v>LOGÍSTICA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'COMPARATIVAS ANUALES'!$C$2:$J$2</c15:sqref>
                  </c15:fullRef>
                </c:ext>
              </c:extLst>
              <c:f>'COMPARATIVAS ANUALES'!$D$2:$J$2</c:f>
              <c:strCache>
                <c:ptCount val="7"/>
                <c:pt idx="0">
                  <c:v>AÑO 2011</c:v>
                </c:pt>
                <c:pt idx="1">
                  <c:v>AÑO 2012</c:v>
                </c:pt>
                <c:pt idx="2">
                  <c:v>AÑO 2013</c:v>
                </c:pt>
                <c:pt idx="3">
                  <c:v>AÑO 2014</c:v>
                </c:pt>
                <c:pt idx="4">
                  <c:v>AÑO 2015</c:v>
                </c:pt>
                <c:pt idx="5">
                  <c:v>AÑO 2016</c:v>
                </c:pt>
                <c:pt idx="6">
                  <c:v>AÑO 2017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'COMPARATIVAS ANUALES'!$C$4:$J$4</c15:sqref>
                  </c15:fullRef>
                </c:ext>
              </c:extLst>
              <c:f>'COMPARATIVAS ANUALES'!$D$4:$J$4</c:f>
              <c:numCache>
                <c:formatCode>General</c:formatCode>
                <c:ptCount val="7"/>
                <c:pt idx="0">
                  <c:v>7.15</c:v>
                </c:pt>
                <c:pt idx="1" formatCode="0.00">
                  <c:v>8.02</c:v>
                </c:pt>
                <c:pt idx="2">
                  <c:v>9.19</c:v>
                </c:pt>
                <c:pt idx="3">
                  <c:v>8.81</c:v>
                </c:pt>
                <c:pt idx="4" formatCode="0.00">
                  <c:v>9.2200000000000006</c:v>
                </c:pt>
                <c:pt idx="5" formatCode="0.00">
                  <c:v>9.2200000000000006</c:v>
                </c:pt>
                <c:pt idx="6" formatCode="0.00">
                  <c:v>8.89</c:v>
                </c:pt>
              </c:numCache>
            </c:numRef>
          </c:val>
        </c:ser>
        <c:ser>
          <c:idx val="2"/>
          <c:order val="2"/>
          <c:tx>
            <c:strRef>
              <c:f>'COMPARATIVAS ANUALES'!$B$5</c:f>
              <c:strCache>
                <c:ptCount val="1"/>
                <c:pt idx="0">
                  <c:v>CALIDAD</c:v>
                </c:pt>
              </c:strCache>
            </c:strRef>
          </c:tx>
          <c:spPr>
            <a:solidFill>
              <a:srgbClr val="00FF00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'COMPARATIVAS ANUALES'!$C$2:$J$2</c15:sqref>
                  </c15:fullRef>
                </c:ext>
              </c:extLst>
              <c:f>'COMPARATIVAS ANUALES'!$D$2:$J$2</c:f>
              <c:strCache>
                <c:ptCount val="7"/>
                <c:pt idx="0">
                  <c:v>AÑO 2011</c:v>
                </c:pt>
                <c:pt idx="1">
                  <c:v>AÑO 2012</c:v>
                </c:pt>
                <c:pt idx="2">
                  <c:v>AÑO 2013</c:v>
                </c:pt>
                <c:pt idx="3">
                  <c:v>AÑO 2014</c:v>
                </c:pt>
                <c:pt idx="4">
                  <c:v>AÑO 2015</c:v>
                </c:pt>
                <c:pt idx="5">
                  <c:v>AÑO 2016</c:v>
                </c:pt>
                <c:pt idx="6">
                  <c:v>AÑO 2017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'COMPARATIVAS ANUALES'!$C$5:$J$5</c15:sqref>
                  </c15:fullRef>
                </c:ext>
              </c:extLst>
              <c:f>'COMPARATIVAS ANUALES'!$D$5:$J$5</c:f>
              <c:numCache>
                <c:formatCode>General</c:formatCode>
                <c:ptCount val="7"/>
                <c:pt idx="0">
                  <c:v>7.37</c:v>
                </c:pt>
                <c:pt idx="1" formatCode="0.00">
                  <c:v>7.91</c:v>
                </c:pt>
                <c:pt idx="2">
                  <c:v>8.74</c:v>
                </c:pt>
                <c:pt idx="3">
                  <c:v>8.74</c:v>
                </c:pt>
                <c:pt idx="4" formatCode="0.00">
                  <c:v>9.11</c:v>
                </c:pt>
                <c:pt idx="5" formatCode="0.00">
                  <c:v>9.44</c:v>
                </c:pt>
                <c:pt idx="6" formatCode="0.00">
                  <c:v>8.33</c:v>
                </c:pt>
              </c:numCache>
            </c:numRef>
          </c:val>
        </c:ser>
        <c:ser>
          <c:idx val="3"/>
          <c:order val="3"/>
          <c:tx>
            <c:strRef>
              <c:f>'COMPARATIVAS ANUALES'!$B$6</c:f>
              <c:strCache>
                <c:ptCount val="1"/>
                <c:pt idx="0">
                  <c:v>GLOBAL MEDIA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'COMPARATIVAS ANUALES'!$C$2:$J$2</c15:sqref>
                  </c15:fullRef>
                </c:ext>
              </c:extLst>
              <c:f>'COMPARATIVAS ANUALES'!$D$2:$J$2</c:f>
              <c:strCache>
                <c:ptCount val="7"/>
                <c:pt idx="0">
                  <c:v>AÑO 2011</c:v>
                </c:pt>
                <c:pt idx="1">
                  <c:v>AÑO 2012</c:v>
                </c:pt>
                <c:pt idx="2">
                  <c:v>AÑO 2013</c:v>
                </c:pt>
                <c:pt idx="3">
                  <c:v>AÑO 2014</c:v>
                </c:pt>
                <c:pt idx="4">
                  <c:v>AÑO 2015</c:v>
                </c:pt>
                <c:pt idx="5">
                  <c:v>AÑO 2016</c:v>
                </c:pt>
                <c:pt idx="6">
                  <c:v>AÑO 2017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'COMPARATIVAS ANUALES'!$C$6:$J$6</c15:sqref>
                  </c15:fullRef>
                </c:ext>
              </c:extLst>
              <c:f>'COMPARATIVAS ANUALES'!$D$6:$J$6</c:f>
              <c:numCache>
                <c:formatCode>General</c:formatCode>
                <c:ptCount val="7"/>
                <c:pt idx="0">
                  <c:v>7.18</c:v>
                </c:pt>
                <c:pt idx="1" formatCode="0.00">
                  <c:v>7.86</c:v>
                </c:pt>
                <c:pt idx="2">
                  <c:v>9.33</c:v>
                </c:pt>
                <c:pt idx="3">
                  <c:v>8.9700000000000006</c:v>
                </c:pt>
                <c:pt idx="4" formatCode="0.00">
                  <c:v>9.19</c:v>
                </c:pt>
                <c:pt idx="5" formatCode="0.00">
                  <c:v>9.5</c:v>
                </c:pt>
                <c:pt idx="6" formatCode="0.00">
                  <c:v>8.7899999999999991</c:v>
                </c:pt>
              </c:numCache>
            </c:numRef>
          </c:val>
        </c:ser>
        <c:ser>
          <c:idx val="4"/>
          <c:order val="4"/>
          <c:tx>
            <c:strRef>
              <c:f>'COMPARATIVAS ANUALES'!$B$7</c:f>
              <c:strCache>
                <c:ptCount val="1"/>
                <c:pt idx="0">
                  <c:v>MEDIA CLIENTE</c:v>
                </c:pt>
              </c:strCache>
            </c:strRef>
          </c:tx>
          <c:spPr>
            <a:solidFill>
              <a:srgbClr val="9900CC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'COMPARATIVAS ANUALES'!$C$2:$J$2</c15:sqref>
                  </c15:fullRef>
                </c:ext>
              </c:extLst>
              <c:f>'COMPARATIVAS ANUALES'!$D$2:$J$2</c:f>
              <c:strCache>
                <c:ptCount val="7"/>
                <c:pt idx="0">
                  <c:v>AÑO 2011</c:v>
                </c:pt>
                <c:pt idx="1">
                  <c:v>AÑO 2012</c:v>
                </c:pt>
                <c:pt idx="2">
                  <c:v>AÑO 2013</c:v>
                </c:pt>
                <c:pt idx="3">
                  <c:v>AÑO 2014</c:v>
                </c:pt>
                <c:pt idx="4">
                  <c:v>AÑO 2015</c:v>
                </c:pt>
                <c:pt idx="5">
                  <c:v>AÑO 2016</c:v>
                </c:pt>
                <c:pt idx="6">
                  <c:v>AÑO 2017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'COMPARATIVAS ANUALES'!$C$7:$J$7</c15:sqref>
                  </c15:fullRef>
                </c:ext>
              </c:extLst>
              <c:f>'COMPARATIVAS ANUALES'!$D$7:$J$7</c:f>
              <c:numCache>
                <c:formatCode>General</c:formatCode>
                <c:ptCount val="7"/>
                <c:pt idx="0">
                  <c:v>7.16</c:v>
                </c:pt>
                <c:pt idx="1" formatCode="0.00">
                  <c:v>7.83</c:v>
                </c:pt>
                <c:pt idx="2">
                  <c:v>9.01</c:v>
                </c:pt>
                <c:pt idx="3">
                  <c:v>8.7200000000000006</c:v>
                </c:pt>
                <c:pt idx="4" formatCode="0.00">
                  <c:v>9.1</c:v>
                </c:pt>
                <c:pt idx="5" formatCode="0.00">
                  <c:v>9.2200000000000006</c:v>
                </c:pt>
                <c:pt idx="6" formatCode="0.00">
                  <c:v>8.7200000000000006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536096"/>
        <c:axId val="319545056"/>
      </c:barChart>
      <c:catAx>
        <c:axId val="31953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19545056"/>
        <c:crosses val="autoZero"/>
        <c:auto val="1"/>
        <c:lblAlgn val="ctr"/>
        <c:lblOffset val="100"/>
        <c:noMultiLvlLbl val="0"/>
      </c:catAx>
      <c:valAx>
        <c:axId val="3195450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9536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Información</a:t>
            </a:r>
            <a:r>
              <a:rPr lang="es-ES" baseline="0"/>
              <a:t> sobre Esymo Metal</a:t>
            </a:r>
            <a:endParaRPr lang="es-E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Datos'!$D$15:$L$15</c:f>
              <c:numCache>
                <c:formatCode>General</c:formatCode>
                <c:ptCount val="9"/>
                <c:pt idx="0">
                  <c:v>10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882928"/>
        <c:axId val="319883488"/>
      </c:barChart>
      <c:catAx>
        <c:axId val="319882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9883488"/>
        <c:crosses val="autoZero"/>
        <c:auto val="1"/>
        <c:lblAlgn val="ctr"/>
        <c:lblOffset val="100"/>
        <c:noMultiLvlLbl val="0"/>
      </c:catAx>
      <c:valAx>
        <c:axId val="3198834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9882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Confianza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Datos'!$D$16:$L$16</c:f>
              <c:numCache>
                <c:formatCode>General</c:formatCode>
                <c:ptCount val="9"/>
                <c:pt idx="0">
                  <c:v>10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346016"/>
        <c:axId val="317346576"/>
      </c:barChart>
      <c:catAx>
        <c:axId val="317346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7346576"/>
        <c:crosses val="autoZero"/>
        <c:auto val="1"/>
        <c:lblAlgn val="ctr"/>
        <c:lblOffset val="100"/>
        <c:noMultiLvlLbl val="0"/>
      </c:catAx>
      <c:valAx>
        <c:axId val="3173465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7346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Valoración</a:t>
            </a:r>
            <a:r>
              <a:rPr lang="en-US" baseline="0"/>
              <a:t> del plazo de Suministro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Datos'!$D$19:$L$19</c:f>
              <c:numCache>
                <c:formatCode>General</c:formatCode>
                <c:ptCount val="9"/>
                <c:pt idx="0">
                  <c:v>7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348816"/>
        <c:axId val="317349376"/>
      </c:barChart>
      <c:catAx>
        <c:axId val="31734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7349376"/>
        <c:crosses val="autoZero"/>
        <c:auto val="1"/>
        <c:lblAlgn val="ctr"/>
        <c:lblOffset val="100"/>
        <c:noMultiLvlLbl val="0"/>
      </c:catAx>
      <c:valAx>
        <c:axId val="3173493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7348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Conformidad con Cantidades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Datos'!$D$20:$L$20</c:f>
              <c:numCache>
                <c:formatCode>General</c:formatCode>
                <c:ptCount val="9"/>
                <c:pt idx="0">
                  <c:v>8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351616"/>
        <c:axId val="318680800"/>
      </c:barChart>
      <c:catAx>
        <c:axId val="31735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8680800"/>
        <c:crosses val="autoZero"/>
        <c:auto val="1"/>
        <c:lblAlgn val="ctr"/>
        <c:lblOffset val="100"/>
        <c:noMultiLvlLbl val="0"/>
      </c:catAx>
      <c:valAx>
        <c:axId val="3186808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7351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Estado de recepción de la Mercancia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Datos'!$D$21:$L$21</c:f>
              <c:numCache>
                <c:formatCode>General</c:formatCode>
                <c:ptCount val="9"/>
                <c:pt idx="0">
                  <c:v>9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683040"/>
        <c:axId val="318683600"/>
      </c:barChart>
      <c:catAx>
        <c:axId val="318683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8683600"/>
        <c:crosses val="autoZero"/>
        <c:auto val="1"/>
        <c:lblAlgn val="ctr"/>
        <c:lblOffset val="100"/>
        <c:noMultiLvlLbl val="0"/>
      </c:catAx>
      <c:valAx>
        <c:axId val="3186836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8683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Capacidad de reacción ante problemas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Datos'!$D$22:$L$22</c:f>
              <c:numCache>
                <c:formatCode>General</c:formatCode>
                <c:ptCount val="9"/>
                <c:pt idx="0">
                  <c:v>9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685840"/>
        <c:axId val="318686400"/>
      </c:barChart>
      <c:catAx>
        <c:axId val="318685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8686400"/>
        <c:crosses val="autoZero"/>
        <c:auto val="1"/>
        <c:lblAlgn val="ctr"/>
        <c:lblOffset val="100"/>
        <c:noMultiLvlLbl val="0"/>
      </c:catAx>
      <c:valAx>
        <c:axId val="3186864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8685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Relación con nuestros interlocutores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Datos'!$D$23:$L$23</c:f>
              <c:numCache>
                <c:formatCode>General</c:formatCode>
                <c:ptCount val="9"/>
                <c:pt idx="0">
                  <c:v>9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769888"/>
        <c:axId val="318770448"/>
      </c:barChart>
      <c:catAx>
        <c:axId val="318769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8770448"/>
        <c:crosses val="autoZero"/>
        <c:auto val="1"/>
        <c:lblAlgn val="ctr"/>
        <c:lblOffset val="100"/>
        <c:noMultiLvlLbl val="0"/>
      </c:catAx>
      <c:valAx>
        <c:axId val="3187704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8769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Eficacia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Datos'!$D$25:$L$25</c:f>
              <c:numCache>
                <c:formatCode>General</c:formatCode>
                <c:ptCount val="9"/>
                <c:pt idx="0">
                  <c:v>9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772688"/>
        <c:axId val="318773248"/>
      </c:barChart>
      <c:catAx>
        <c:axId val="31877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8773248"/>
        <c:crosses val="autoZero"/>
        <c:auto val="1"/>
        <c:lblAlgn val="ctr"/>
        <c:lblOffset val="100"/>
        <c:noMultiLvlLbl val="0"/>
      </c:catAx>
      <c:valAx>
        <c:axId val="3187732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8772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Accesibilidad</a:t>
            </a:r>
            <a:r>
              <a:rPr lang="es-ES" baseline="0"/>
              <a:t> a interlocutores</a:t>
            </a:r>
            <a:endParaRPr lang="es-ES"/>
          </a:p>
        </c:rich>
      </c:tx>
      <c:layout>
        <c:manualLayout>
          <c:xMode val="edge"/>
          <c:yMode val="edge"/>
          <c:x val="0.36756573610116916"/>
          <c:y val="1.777777777777778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Datos'!$D$26:$L$26</c:f>
              <c:numCache>
                <c:formatCode>General</c:formatCode>
                <c:ptCount val="9"/>
                <c:pt idx="0">
                  <c:v>9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775488"/>
        <c:axId val="318776048"/>
      </c:barChart>
      <c:catAx>
        <c:axId val="318775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8776048"/>
        <c:crosses val="autoZero"/>
        <c:auto val="1"/>
        <c:lblAlgn val="ctr"/>
        <c:lblOffset val="100"/>
        <c:noMultiLvlLbl val="0"/>
      </c:catAx>
      <c:valAx>
        <c:axId val="3187760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8775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Información</a:t>
            </a:r>
            <a:r>
              <a:rPr lang="es-ES" baseline="0"/>
              <a:t> sobre Esymo Metal</a:t>
            </a:r>
            <a:endParaRPr lang="es-E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Datos'!$D$27:$L$27</c:f>
              <c:numCache>
                <c:formatCode>General</c:formatCode>
                <c:ptCount val="9"/>
                <c:pt idx="0">
                  <c:v>9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283184"/>
        <c:axId val="317283744"/>
      </c:barChart>
      <c:catAx>
        <c:axId val="317283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7283744"/>
        <c:crosses val="autoZero"/>
        <c:auto val="1"/>
        <c:lblAlgn val="ctr"/>
        <c:lblOffset val="100"/>
        <c:noMultiLvlLbl val="0"/>
      </c:catAx>
      <c:valAx>
        <c:axId val="3172837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7283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PUNTUACIÓN MEDIA GENERAL ANUAL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00CC"/>
            </a:solidFill>
          </c:spPr>
          <c:invertIfNegative val="0"/>
          <c:cat>
            <c:strRef>
              <c:f>'COMPARATIVAS ANUALES'!$C$2:$J$2</c:f>
              <c:strCache>
                <c:ptCount val="8"/>
                <c:pt idx="1">
                  <c:v>AÑO 2011</c:v>
                </c:pt>
                <c:pt idx="2">
                  <c:v>AÑO 2012</c:v>
                </c:pt>
                <c:pt idx="3">
                  <c:v>AÑO 2013</c:v>
                </c:pt>
                <c:pt idx="4">
                  <c:v>AÑO 2014</c:v>
                </c:pt>
                <c:pt idx="5">
                  <c:v>AÑO 2015</c:v>
                </c:pt>
                <c:pt idx="6">
                  <c:v>AÑO 2016</c:v>
                </c:pt>
                <c:pt idx="7">
                  <c:v>AÑO 2017</c:v>
                </c:pt>
              </c:strCache>
            </c:strRef>
          </c:cat>
          <c:val>
            <c:numRef>
              <c:f>'COMPARATIVAS ANUALES'!$C$7:$J$7</c:f>
              <c:numCache>
                <c:formatCode>General</c:formatCode>
                <c:ptCount val="8"/>
                <c:pt idx="1">
                  <c:v>7.16</c:v>
                </c:pt>
                <c:pt idx="2" formatCode="0.00">
                  <c:v>7.83</c:v>
                </c:pt>
                <c:pt idx="3">
                  <c:v>9.01</c:v>
                </c:pt>
                <c:pt idx="4">
                  <c:v>8.7200000000000006</c:v>
                </c:pt>
                <c:pt idx="5" formatCode="0.00">
                  <c:v>9.1</c:v>
                </c:pt>
                <c:pt idx="6" formatCode="0.00">
                  <c:v>9.2200000000000006</c:v>
                </c:pt>
                <c:pt idx="7" formatCode="0.00">
                  <c:v>8.7200000000000006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783888"/>
        <c:axId val="218782768"/>
      </c:barChart>
      <c:catAx>
        <c:axId val="2187838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8782768"/>
        <c:crosses val="autoZero"/>
        <c:auto val="1"/>
        <c:lblAlgn val="ctr"/>
        <c:lblOffset val="100"/>
        <c:noMultiLvlLbl val="0"/>
      </c:catAx>
      <c:valAx>
        <c:axId val="21878276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218783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Confianza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Datos'!$D$28:$L$28</c:f>
              <c:numCache>
                <c:formatCode>General</c:formatCode>
                <c:ptCount val="9"/>
                <c:pt idx="0">
                  <c:v>9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285984"/>
        <c:axId val="317286544"/>
      </c:barChart>
      <c:catAx>
        <c:axId val="317285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7286544"/>
        <c:crosses val="autoZero"/>
        <c:auto val="1"/>
        <c:lblAlgn val="ctr"/>
        <c:lblOffset val="100"/>
        <c:noMultiLvlLbl val="0"/>
      </c:catAx>
      <c:valAx>
        <c:axId val="3172865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7285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Calidad de los Productos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Datos'!$D$31:$L$31</c:f>
              <c:numCache>
                <c:formatCode>General</c:formatCode>
                <c:ptCount val="9"/>
                <c:pt idx="0">
                  <c:v>8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288784"/>
        <c:axId val="317289344"/>
      </c:barChart>
      <c:catAx>
        <c:axId val="317288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7289344"/>
        <c:crosses val="autoZero"/>
        <c:auto val="1"/>
        <c:lblAlgn val="ctr"/>
        <c:lblOffset val="100"/>
        <c:noMultiLvlLbl val="0"/>
      </c:catAx>
      <c:valAx>
        <c:axId val="3172893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7288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Capacidad de reacción ante problemas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Datos'!$D$32:$L$32</c:f>
              <c:numCache>
                <c:formatCode>General</c:formatCode>
                <c:ptCount val="9"/>
                <c:pt idx="0">
                  <c:v>9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291584"/>
        <c:axId val="317292144"/>
      </c:barChart>
      <c:catAx>
        <c:axId val="317291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7292144"/>
        <c:crosses val="autoZero"/>
        <c:auto val="1"/>
        <c:lblAlgn val="ctr"/>
        <c:lblOffset val="100"/>
        <c:noMultiLvlLbl val="0"/>
      </c:catAx>
      <c:valAx>
        <c:axId val="3172921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7291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Acciones correctoras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0FF00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Datos'!$D$33:$L$33</c:f>
              <c:numCache>
                <c:formatCode>General</c:formatCode>
                <c:ptCount val="9"/>
                <c:pt idx="0">
                  <c:v>7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294384"/>
        <c:axId val="317294944"/>
      </c:barChart>
      <c:catAx>
        <c:axId val="317294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7294944"/>
        <c:crosses val="autoZero"/>
        <c:auto val="1"/>
        <c:lblAlgn val="ctr"/>
        <c:lblOffset val="100"/>
        <c:noMultiLvlLbl val="0"/>
      </c:catAx>
      <c:valAx>
        <c:axId val="3172949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7294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Documentación de la Gestión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Datos'!$D$34:$L$34</c:f>
              <c:numCache>
                <c:formatCode>General</c:formatCode>
                <c:ptCount val="9"/>
                <c:pt idx="0">
                  <c:v>7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297184"/>
        <c:axId val="317297744"/>
      </c:barChart>
      <c:catAx>
        <c:axId val="317297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7297744"/>
        <c:crosses val="autoZero"/>
        <c:auto val="1"/>
        <c:lblAlgn val="ctr"/>
        <c:lblOffset val="100"/>
        <c:noMultiLvlLbl val="0"/>
      </c:catAx>
      <c:valAx>
        <c:axId val="3172977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7297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Relación con nuestros interlocutores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Datos'!$D$35:$L$35</c:f>
              <c:numCache>
                <c:formatCode>General</c:formatCode>
                <c:ptCount val="9"/>
                <c:pt idx="0">
                  <c:v>9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933440"/>
        <c:axId val="317934000"/>
      </c:barChart>
      <c:catAx>
        <c:axId val="31793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7934000"/>
        <c:crosses val="autoZero"/>
        <c:auto val="1"/>
        <c:lblAlgn val="ctr"/>
        <c:lblOffset val="100"/>
        <c:noMultiLvlLbl val="0"/>
      </c:catAx>
      <c:valAx>
        <c:axId val="3179340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7933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Eficacia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Datos'!$D$37:$L$37</c:f>
              <c:numCache>
                <c:formatCode>General</c:formatCode>
                <c:ptCount val="9"/>
                <c:pt idx="0">
                  <c:v>8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936240"/>
        <c:axId val="317936800"/>
      </c:barChart>
      <c:catAx>
        <c:axId val="317936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7936800"/>
        <c:crosses val="autoZero"/>
        <c:auto val="1"/>
        <c:lblAlgn val="ctr"/>
        <c:lblOffset val="100"/>
        <c:noMultiLvlLbl val="0"/>
      </c:catAx>
      <c:valAx>
        <c:axId val="3179368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7936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Accesibilidad</a:t>
            </a:r>
            <a:r>
              <a:rPr lang="es-ES" baseline="0"/>
              <a:t> a interlocutores</a:t>
            </a:r>
            <a:endParaRPr lang="es-ES"/>
          </a:p>
        </c:rich>
      </c:tx>
      <c:layout>
        <c:manualLayout>
          <c:xMode val="edge"/>
          <c:yMode val="edge"/>
          <c:x val="0.36756573610116916"/>
          <c:y val="1.777777777777778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Datos'!$D$38:$L$38</c:f>
              <c:numCache>
                <c:formatCode>General</c:formatCode>
                <c:ptCount val="9"/>
                <c:pt idx="0">
                  <c:v>9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939040"/>
        <c:axId val="317939600"/>
      </c:barChart>
      <c:catAx>
        <c:axId val="317939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7939600"/>
        <c:crosses val="autoZero"/>
        <c:auto val="1"/>
        <c:lblAlgn val="ctr"/>
        <c:lblOffset val="100"/>
        <c:noMultiLvlLbl val="0"/>
      </c:catAx>
      <c:valAx>
        <c:axId val="3179396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7939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Información</a:t>
            </a:r>
            <a:r>
              <a:rPr lang="es-ES" baseline="0"/>
              <a:t> sobre Esymo Metal</a:t>
            </a:r>
            <a:endParaRPr lang="es-E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Datos'!$D$39:$L$39</c:f>
              <c:numCache>
                <c:formatCode>General</c:formatCode>
                <c:ptCount val="9"/>
                <c:pt idx="0">
                  <c:v>9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941840"/>
        <c:axId val="317942400"/>
      </c:barChart>
      <c:catAx>
        <c:axId val="317941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7942400"/>
        <c:crosses val="autoZero"/>
        <c:auto val="1"/>
        <c:lblAlgn val="ctr"/>
        <c:lblOffset val="100"/>
        <c:noMultiLvlLbl val="0"/>
      </c:catAx>
      <c:valAx>
        <c:axId val="3179424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7941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Confianza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Datos'!$D$40:$L$40</c:f>
              <c:numCache>
                <c:formatCode>General</c:formatCode>
                <c:ptCount val="9"/>
                <c:pt idx="0">
                  <c:v>8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944640"/>
        <c:axId val="317945200"/>
      </c:barChart>
      <c:catAx>
        <c:axId val="31794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7945200"/>
        <c:crosses val="autoZero"/>
        <c:auto val="1"/>
        <c:lblAlgn val="ctr"/>
        <c:lblOffset val="100"/>
        <c:noMultiLvlLbl val="0"/>
      </c:catAx>
      <c:valAx>
        <c:axId val="3179452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7944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Plazo de respuesta ante solicitudes de oferta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Datos'!$D$7:$L$7</c:f>
              <c:numCache>
                <c:formatCode>General</c:formatCode>
                <c:ptCount val="9"/>
                <c:pt idx="0">
                  <c:v>7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179232"/>
        <c:axId val="319184272"/>
      </c:barChart>
      <c:catAx>
        <c:axId val="31917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9184272"/>
        <c:crosses val="autoZero"/>
        <c:auto val="1"/>
        <c:lblAlgn val="ctr"/>
        <c:lblOffset val="100"/>
        <c:noMultiLvlLbl val="0"/>
      </c:catAx>
      <c:valAx>
        <c:axId val="3191842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9179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Eficacia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Datos'!$D$44:$L$44</c:f>
              <c:numCache>
                <c:formatCode>0.00</c:formatCode>
                <c:ptCount val="9"/>
                <c:pt idx="0">
                  <c:v>8.6666666666666661</c:v>
                </c:pt>
                <c:pt idx="1">
                  <c:v>0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947440"/>
        <c:axId val="317948000"/>
      </c:barChart>
      <c:catAx>
        <c:axId val="317947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7948000"/>
        <c:crosses val="autoZero"/>
        <c:auto val="1"/>
        <c:lblAlgn val="ctr"/>
        <c:lblOffset val="100"/>
        <c:noMultiLvlLbl val="0"/>
      </c:catAx>
      <c:valAx>
        <c:axId val="317948000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317947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Accesibilidad</a:t>
            </a:r>
            <a:r>
              <a:rPr lang="es-ES" baseline="0"/>
              <a:t> a interlocutores</a:t>
            </a:r>
            <a:endParaRPr lang="es-ES"/>
          </a:p>
        </c:rich>
      </c:tx>
      <c:layout>
        <c:manualLayout>
          <c:xMode val="edge"/>
          <c:yMode val="edge"/>
          <c:x val="0.36756573610116916"/>
          <c:y val="1.777777777777778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Datos'!$D$45:$L$45</c:f>
              <c:numCache>
                <c:formatCode>0.00</c:formatCode>
                <c:ptCount val="9"/>
                <c:pt idx="0">
                  <c:v>9.3333333333333339</c:v>
                </c:pt>
                <c:pt idx="1">
                  <c:v>0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323568"/>
        <c:axId val="319324128"/>
      </c:barChart>
      <c:catAx>
        <c:axId val="319323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9324128"/>
        <c:crosses val="autoZero"/>
        <c:auto val="1"/>
        <c:lblAlgn val="ctr"/>
        <c:lblOffset val="100"/>
        <c:noMultiLvlLbl val="0"/>
      </c:catAx>
      <c:valAx>
        <c:axId val="319324128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319323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Información</a:t>
            </a:r>
            <a:r>
              <a:rPr lang="es-ES" baseline="0"/>
              <a:t> sobre Esymo Metal</a:t>
            </a:r>
            <a:endParaRPr lang="es-E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Datos'!$D$46:$L$46</c:f>
              <c:numCache>
                <c:formatCode>0.00</c:formatCode>
                <c:ptCount val="9"/>
                <c:pt idx="0">
                  <c:v>9.3333333333333339</c:v>
                </c:pt>
                <c:pt idx="1">
                  <c:v>0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326368"/>
        <c:axId val="319326928"/>
      </c:barChart>
      <c:catAx>
        <c:axId val="319326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9326928"/>
        <c:crosses val="autoZero"/>
        <c:auto val="1"/>
        <c:lblAlgn val="ctr"/>
        <c:lblOffset val="100"/>
        <c:noMultiLvlLbl val="0"/>
      </c:catAx>
      <c:valAx>
        <c:axId val="319326928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319326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Confianza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Datos'!$D$47:$L$47</c:f>
              <c:numCache>
                <c:formatCode>0.00</c:formatCode>
                <c:ptCount val="9"/>
                <c:pt idx="0">
                  <c:v>9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329168"/>
        <c:axId val="317368912"/>
      </c:barChart>
      <c:catAx>
        <c:axId val="319329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7368912"/>
        <c:crosses val="autoZero"/>
        <c:auto val="1"/>
        <c:lblAlgn val="ctr"/>
        <c:lblOffset val="100"/>
        <c:noMultiLvlLbl val="0"/>
      </c:catAx>
      <c:valAx>
        <c:axId val="317368912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319329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Puesta en marcha de proyectos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Datos'!$D$8:$L$8</c:f>
              <c:numCache>
                <c:formatCode>General</c:formatCode>
                <c:ptCount val="9"/>
                <c:pt idx="0">
                  <c:v>9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188192"/>
        <c:axId val="221980336"/>
      </c:barChart>
      <c:catAx>
        <c:axId val="319188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1980336"/>
        <c:crosses val="autoZero"/>
        <c:auto val="1"/>
        <c:lblAlgn val="ctr"/>
        <c:lblOffset val="100"/>
        <c:noMultiLvlLbl val="0"/>
      </c:catAx>
      <c:valAx>
        <c:axId val="2219803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9188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Capacidad Técnica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Datos'!$D$9:$L$9</c:f>
              <c:numCache>
                <c:formatCode>General</c:formatCode>
                <c:ptCount val="9"/>
                <c:pt idx="0">
                  <c:v>9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976416"/>
        <c:axId val="221980896"/>
      </c:barChart>
      <c:catAx>
        <c:axId val="221976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1980896"/>
        <c:crosses val="autoZero"/>
        <c:auto val="1"/>
        <c:lblAlgn val="ctr"/>
        <c:lblOffset val="100"/>
        <c:noMultiLvlLbl val="0"/>
      </c:catAx>
      <c:valAx>
        <c:axId val="2219808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21976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Relación con Interlocutores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Datos'!$D$10:$L$10</c:f>
              <c:numCache>
                <c:formatCode>General</c:formatCode>
                <c:ptCount val="9"/>
                <c:pt idx="0">
                  <c:v>10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759712"/>
        <c:axId val="220762512"/>
      </c:barChart>
      <c:catAx>
        <c:axId val="220759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0762512"/>
        <c:crosses val="autoZero"/>
        <c:auto val="1"/>
        <c:lblAlgn val="ctr"/>
        <c:lblOffset val="100"/>
        <c:noMultiLvlLbl val="0"/>
      </c:catAx>
      <c:valAx>
        <c:axId val="2207625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20759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Cumplimiento</a:t>
            </a:r>
            <a:r>
              <a:rPr lang="es-ES" baseline="0"/>
              <a:t> de Expectativas</a:t>
            </a:r>
            <a:endParaRPr lang="es-E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Datos'!$D$11:$L$11</c:f>
              <c:numCache>
                <c:formatCode>General</c:formatCode>
                <c:ptCount val="9"/>
                <c:pt idx="0">
                  <c:v>9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094896"/>
        <c:axId val="338453808"/>
      </c:barChart>
      <c:catAx>
        <c:axId val="32094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38453808"/>
        <c:crosses val="autoZero"/>
        <c:auto val="1"/>
        <c:lblAlgn val="ctr"/>
        <c:lblOffset val="100"/>
        <c:noMultiLvlLbl val="0"/>
      </c:catAx>
      <c:valAx>
        <c:axId val="3384538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2094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Eficacia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Datos'!$D$13:$L$13</c:f>
              <c:numCache>
                <c:formatCode>General</c:formatCode>
                <c:ptCount val="9"/>
                <c:pt idx="0">
                  <c:v>9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877328"/>
        <c:axId val="319877888"/>
      </c:barChart>
      <c:catAx>
        <c:axId val="31987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9877888"/>
        <c:crosses val="autoZero"/>
        <c:auto val="1"/>
        <c:lblAlgn val="ctr"/>
        <c:lblOffset val="100"/>
        <c:noMultiLvlLbl val="0"/>
      </c:catAx>
      <c:valAx>
        <c:axId val="3198778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987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Accesibilidad</a:t>
            </a:r>
            <a:r>
              <a:rPr lang="es-ES" baseline="0"/>
              <a:t> a interlocutores</a:t>
            </a:r>
            <a:endParaRPr lang="es-ES"/>
          </a:p>
        </c:rich>
      </c:tx>
      <c:layout>
        <c:manualLayout>
          <c:xMode val="edge"/>
          <c:yMode val="edge"/>
          <c:x val="0.36756573610116916"/>
          <c:y val="1.777777777777778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</c:spPr>
          <c:invertIfNegative val="0"/>
          <c:cat>
            <c:strRef>
              <c:f>'Tabla Datos'!$D$5:$L$5</c:f>
              <c:strCache>
                <c:ptCount val="7"/>
                <c:pt idx="0">
                  <c:v>GESTAMP LINARES</c:v>
                </c:pt>
                <c:pt idx="1">
                  <c:v>COMPIN FERROVIARIA, S.L.</c:v>
                </c:pt>
                <c:pt idx="2">
                  <c:v>FUNDICIONES MECACONTROL S.L </c:v>
                </c:pt>
                <c:pt idx="3">
                  <c:v>AGROMETAL ANDALUCES S.L</c:v>
                </c:pt>
                <c:pt idx="4">
                  <c:v>ATON WORLD ENGINEERING S.L</c:v>
                </c:pt>
                <c:pt idx="5">
                  <c:v>KNORR- BREMSE S.A.</c:v>
                </c:pt>
                <c:pt idx="6">
                  <c:v>TALL. CORRAL MECANIZADOS, S.L.</c:v>
                </c:pt>
              </c:strCache>
            </c:strRef>
          </c:cat>
          <c:val>
            <c:numRef>
              <c:f>'Tabla Datos'!$D$14:$L$14</c:f>
              <c:numCache>
                <c:formatCode>General</c:formatCode>
                <c:ptCount val="9"/>
                <c:pt idx="0">
                  <c:v>10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880128"/>
        <c:axId val="319880688"/>
      </c:barChart>
      <c:catAx>
        <c:axId val="319880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9880688"/>
        <c:crosses val="autoZero"/>
        <c:auto val="1"/>
        <c:lblAlgn val="ctr"/>
        <c:lblOffset val="100"/>
        <c:noMultiLvlLbl val="0"/>
      </c:catAx>
      <c:valAx>
        <c:axId val="3198806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9880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4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3664</xdr:colOff>
      <xdr:row>2</xdr:row>
      <xdr:rowOff>9525</xdr:rowOff>
    </xdr:to>
    <xdr:pic>
      <xdr:nvPicPr>
        <xdr:cNvPr id="114696" name="Picture 2" descr="esy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5400" y="0"/>
          <a:ext cx="1905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85725</xdr:rowOff>
    </xdr:from>
    <xdr:to>
      <xdr:col>4</xdr:col>
      <xdr:colOff>590550</xdr:colOff>
      <xdr:row>25</xdr:row>
      <xdr:rowOff>76200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704850</xdr:colOff>
      <xdr:row>8</xdr:row>
      <xdr:rowOff>85725</xdr:rowOff>
    </xdr:from>
    <xdr:to>
      <xdr:col>10</xdr:col>
      <xdr:colOff>704850</xdr:colOff>
      <xdr:row>25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123824</xdr:rowOff>
    </xdr:from>
    <xdr:to>
      <xdr:col>4</xdr:col>
      <xdr:colOff>171450</xdr:colOff>
      <xdr:row>19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104775</xdr:rowOff>
    </xdr:from>
    <xdr:to>
      <xdr:col>9</xdr:col>
      <xdr:colOff>47625</xdr:colOff>
      <xdr:row>19</xdr:row>
      <xdr:rowOff>95250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152400</xdr:rowOff>
    </xdr:from>
    <xdr:to>
      <xdr:col>14</xdr:col>
      <xdr:colOff>63500</xdr:colOff>
      <xdr:row>19</xdr:row>
      <xdr:rowOff>63500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20</xdr:row>
      <xdr:rowOff>38100</xdr:rowOff>
    </xdr:from>
    <xdr:to>
      <xdr:col>4</xdr:col>
      <xdr:colOff>57150</xdr:colOff>
      <xdr:row>37</xdr:row>
      <xdr:rowOff>25400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20</xdr:row>
      <xdr:rowOff>53975</xdr:rowOff>
    </xdr:from>
    <xdr:to>
      <xdr:col>9</xdr:col>
      <xdr:colOff>180975</xdr:colOff>
      <xdr:row>37</xdr:row>
      <xdr:rowOff>82550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752475</xdr:colOff>
      <xdr:row>20</xdr:row>
      <xdr:rowOff>34925</xdr:rowOff>
    </xdr:from>
    <xdr:to>
      <xdr:col>14</xdr:col>
      <xdr:colOff>85725</xdr:colOff>
      <xdr:row>37</xdr:row>
      <xdr:rowOff>139700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38</xdr:row>
      <xdr:rowOff>38100</xdr:rowOff>
    </xdr:from>
    <xdr:to>
      <xdr:col>4</xdr:col>
      <xdr:colOff>95250</xdr:colOff>
      <xdr:row>55</xdr:row>
      <xdr:rowOff>142875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12700</xdr:colOff>
      <xdr:row>38</xdr:row>
      <xdr:rowOff>25400</xdr:rowOff>
    </xdr:from>
    <xdr:to>
      <xdr:col>9</xdr:col>
      <xdr:colOff>107950</xdr:colOff>
      <xdr:row>55</xdr:row>
      <xdr:rowOff>130175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12700</xdr:colOff>
      <xdr:row>38</xdr:row>
      <xdr:rowOff>88900</xdr:rowOff>
    </xdr:from>
    <xdr:to>
      <xdr:col>14</xdr:col>
      <xdr:colOff>107950</xdr:colOff>
      <xdr:row>56</xdr:row>
      <xdr:rowOff>28575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123824</xdr:rowOff>
    </xdr:from>
    <xdr:to>
      <xdr:col>4</xdr:col>
      <xdr:colOff>171450</xdr:colOff>
      <xdr:row>19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104775</xdr:rowOff>
    </xdr:from>
    <xdr:to>
      <xdr:col>9</xdr:col>
      <xdr:colOff>47625</xdr:colOff>
      <xdr:row>19</xdr:row>
      <xdr:rowOff>95250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152400</xdr:rowOff>
    </xdr:from>
    <xdr:to>
      <xdr:col>14</xdr:col>
      <xdr:colOff>63500</xdr:colOff>
      <xdr:row>19</xdr:row>
      <xdr:rowOff>63500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20</xdr:row>
      <xdr:rowOff>38100</xdr:rowOff>
    </xdr:from>
    <xdr:to>
      <xdr:col>4</xdr:col>
      <xdr:colOff>57150</xdr:colOff>
      <xdr:row>37</xdr:row>
      <xdr:rowOff>25400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20</xdr:row>
      <xdr:rowOff>53975</xdr:rowOff>
    </xdr:from>
    <xdr:to>
      <xdr:col>9</xdr:col>
      <xdr:colOff>180975</xdr:colOff>
      <xdr:row>37</xdr:row>
      <xdr:rowOff>82550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752475</xdr:colOff>
      <xdr:row>20</xdr:row>
      <xdr:rowOff>34925</xdr:rowOff>
    </xdr:from>
    <xdr:to>
      <xdr:col>14</xdr:col>
      <xdr:colOff>85725</xdr:colOff>
      <xdr:row>37</xdr:row>
      <xdr:rowOff>139700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38</xdr:row>
      <xdr:rowOff>38100</xdr:rowOff>
    </xdr:from>
    <xdr:to>
      <xdr:col>4</xdr:col>
      <xdr:colOff>95250</xdr:colOff>
      <xdr:row>55</xdr:row>
      <xdr:rowOff>142875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12700</xdr:colOff>
      <xdr:row>38</xdr:row>
      <xdr:rowOff>25400</xdr:rowOff>
    </xdr:from>
    <xdr:to>
      <xdr:col>9</xdr:col>
      <xdr:colOff>107950</xdr:colOff>
      <xdr:row>55</xdr:row>
      <xdr:rowOff>130175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12700</xdr:colOff>
      <xdr:row>38</xdr:row>
      <xdr:rowOff>88900</xdr:rowOff>
    </xdr:from>
    <xdr:to>
      <xdr:col>14</xdr:col>
      <xdr:colOff>107950</xdr:colOff>
      <xdr:row>56</xdr:row>
      <xdr:rowOff>28575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123824</xdr:rowOff>
    </xdr:from>
    <xdr:to>
      <xdr:col>4</xdr:col>
      <xdr:colOff>171450</xdr:colOff>
      <xdr:row>19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104775</xdr:rowOff>
    </xdr:from>
    <xdr:to>
      <xdr:col>9</xdr:col>
      <xdr:colOff>47625</xdr:colOff>
      <xdr:row>19</xdr:row>
      <xdr:rowOff>95250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152400</xdr:rowOff>
    </xdr:from>
    <xdr:to>
      <xdr:col>14</xdr:col>
      <xdr:colOff>63500</xdr:colOff>
      <xdr:row>19</xdr:row>
      <xdr:rowOff>63500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20</xdr:row>
      <xdr:rowOff>38100</xdr:rowOff>
    </xdr:from>
    <xdr:to>
      <xdr:col>4</xdr:col>
      <xdr:colOff>57150</xdr:colOff>
      <xdr:row>37</xdr:row>
      <xdr:rowOff>25400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20</xdr:row>
      <xdr:rowOff>53975</xdr:rowOff>
    </xdr:from>
    <xdr:to>
      <xdr:col>9</xdr:col>
      <xdr:colOff>180975</xdr:colOff>
      <xdr:row>37</xdr:row>
      <xdr:rowOff>82550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752475</xdr:colOff>
      <xdr:row>20</xdr:row>
      <xdr:rowOff>34925</xdr:rowOff>
    </xdr:from>
    <xdr:to>
      <xdr:col>14</xdr:col>
      <xdr:colOff>85725</xdr:colOff>
      <xdr:row>37</xdr:row>
      <xdr:rowOff>139700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38</xdr:row>
      <xdr:rowOff>38100</xdr:rowOff>
    </xdr:from>
    <xdr:to>
      <xdr:col>4</xdr:col>
      <xdr:colOff>95250</xdr:colOff>
      <xdr:row>55</xdr:row>
      <xdr:rowOff>142875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12700</xdr:colOff>
      <xdr:row>38</xdr:row>
      <xdr:rowOff>25400</xdr:rowOff>
    </xdr:from>
    <xdr:to>
      <xdr:col>9</xdr:col>
      <xdr:colOff>107950</xdr:colOff>
      <xdr:row>55</xdr:row>
      <xdr:rowOff>130175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12700</xdr:colOff>
      <xdr:row>38</xdr:row>
      <xdr:rowOff>88900</xdr:rowOff>
    </xdr:from>
    <xdr:to>
      <xdr:col>14</xdr:col>
      <xdr:colOff>107950</xdr:colOff>
      <xdr:row>56</xdr:row>
      <xdr:rowOff>28575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2</xdr:row>
      <xdr:rowOff>19050</xdr:rowOff>
    </xdr:from>
    <xdr:to>
      <xdr:col>4</xdr:col>
      <xdr:colOff>466725</xdr:colOff>
      <xdr:row>19</xdr:row>
      <xdr:rowOff>123825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428625</xdr:colOff>
      <xdr:row>1</xdr:row>
      <xdr:rowOff>149225</xdr:rowOff>
    </xdr:from>
    <xdr:to>
      <xdr:col>9</xdr:col>
      <xdr:colOff>523875</xdr:colOff>
      <xdr:row>19</xdr:row>
      <xdr:rowOff>95250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377825</xdr:colOff>
      <xdr:row>22</xdr:row>
      <xdr:rowOff>120650</xdr:rowOff>
    </xdr:from>
    <xdr:to>
      <xdr:col>4</xdr:col>
      <xdr:colOff>473075</xdr:colOff>
      <xdr:row>40</xdr:row>
      <xdr:rowOff>66675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457200</xdr:colOff>
      <xdr:row>23</xdr:row>
      <xdr:rowOff>25400</xdr:rowOff>
    </xdr:from>
    <xdr:to>
      <xdr:col>9</xdr:col>
      <xdr:colOff>552450</xdr:colOff>
      <xdr:row>40</xdr:row>
      <xdr:rowOff>123825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O66"/>
  <sheetViews>
    <sheetView tabSelected="1" view="pageLayout" zoomScale="80" zoomScaleNormal="100" zoomScaleSheetLayoutView="70" zoomScalePageLayoutView="80" workbookViewId="0">
      <selection activeCell="C13" sqref="C13"/>
    </sheetView>
  </sheetViews>
  <sheetFormatPr baseColWidth="10" defaultRowHeight="12.75" x14ac:dyDescent="0.2"/>
  <cols>
    <col min="1" max="1" width="19" customWidth="1"/>
    <col min="2" max="2" width="29" bestFit="1" customWidth="1"/>
    <col min="3" max="3" width="44" bestFit="1" customWidth="1"/>
    <col min="4" max="4" width="12.85546875" customWidth="1"/>
    <col min="5" max="5" width="16.85546875" customWidth="1"/>
    <col min="6" max="7" width="17.28515625" customWidth="1"/>
    <col min="8" max="8" width="16.42578125" customWidth="1"/>
    <col min="9" max="9" width="13.7109375" customWidth="1"/>
    <col min="10" max="10" width="15.42578125" customWidth="1"/>
    <col min="11" max="11" width="13.5703125" bestFit="1" customWidth="1"/>
    <col min="12" max="12" width="13.28515625" customWidth="1"/>
    <col min="13" max="13" width="9.42578125" customWidth="1"/>
    <col min="14" max="14" width="13.28515625" customWidth="1"/>
  </cols>
  <sheetData>
    <row r="1" spans="2:15" ht="26.25" customHeight="1" x14ac:dyDescent="0.2">
      <c r="C1" t="s">
        <v>28</v>
      </c>
    </row>
    <row r="2" spans="2:15" ht="23.25" x14ac:dyDescent="0.35">
      <c r="C2" t="s">
        <v>29</v>
      </c>
      <c r="E2" s="15" t="s">
        <v>49</v>
      </c>
      <c r="F2" s="16"/>
      <c r="G2" s="16"/>
      <c r="H2" s="16"/>
      <c r="I2" s="16"/>
      <c r="J2" s="16"/>
      <c r="K2" s="16"/>
      <c r="L2" s="16"/>
      <c r="M2" s="16"/>
    </row>
    <row r="3" spans="2:15" x14ac:dyDescent="0.2">
      <c r="C3" s="28" t="s">
        <v>34</v>
      </c>
    </row>
    <row r="4" spans="2:15" x14ac:dyDescent="0.2">
      <c r="C4" s="28" t="s">
        <v>50</v>
      </c>
    </row>
    <row r="5" spans="2:15" s="3" customFormat="1" ht="38.25" x14ac:dyDescent="0.2">
      <c r="D5" s="8" t="s">
        <v>11</v>
      </c>
      <c r="E5" s="26" t="s">
        <v>35</v>
      </c>
      <c r="F5" s="26" t="s">
        <v>36</v>
      </c>
      <c r="G5" s="26" t="s">
        <v>45</v>
      </c>
      <c r="H5" s="29" t="s">
        <v>46</v>
      </c>
      <c r="I5" s="29" t="s">
        <v>47</v>
      </c>
      <c r="J5" s="29" t="s">
        <v>37</v>
      </c>
      <c r="K5" s="30"/>
      <c r="L5" s="8"/>
      <c r="M5" s="4" t="s">
        <v>44</v>
      </c>
    </row>
    <row r="6" spans="2:15" ht="12.75" customHeight="1" x14ac:dyDescent="0.2">
      <c r="B6" s="37" t="s">
        <v>31</v>
      </c>
      <c r="C6" s="7" t="s">
        <v>8</v>
      </c>
      <c r="D6" s="1"/>
      <c r="E6" s="1"/>
      <c r="F6" s="1"/>
      <c r="G6" s="1"/>
      <c r="H6" s="1"/>
      <c r="I6" s="1"/>
      <c r="J6" s="1"/>
      <c r="K6" s="1"/>
      <c r="L6" s="1"/>
      <c r="M6" s="5"/>
      <c r="N6" s="1"/>
      <c r="O6" s="1"/>
    </row>
    <row r="7" spans="2:15" x14ac:dyDescent="0.2">
      <c r="B7" s="37"/>
      <c r="C7" s="20" t="s">
        <v>13</v>
      </c>
      <c r="D7" s="10">
        <v>7</v>
      </c>
      <c r="E7" s="10"/>
      <c r="F7" s="27">
        <v>8</v>
      </c>
      <c r="G7" s="27"/>
      <c r="H7" s="10"/>
      <c r="I7" s="27"/>
      <c r="J7" s="11"/>
      <c r="K7" s="11"/>
      <c r="L7" s="11"/>
      <c r="M7" s="5">
        <f>AVERAGE(D7,G7,I7,J7,K7,L7,H7,F7,E7)</f>
        <v>7.5</v>
      </c>
      <c r="N7" s="1"/>
      <c r="O7" s="1"/>
    </row>
    <row r="8" spans="2:15" x14ac:dyDescent="0.2">
      <c r="B8" s="37"/>
      <c r="C8" s="20" t="s">
        <v>38</v>
      </c>
      <c r="D8" s="10">
        <v>9</v>
      </c>
      <c r="E8" s="10"/>
      <c r="F8" s="27">
        <v>8</v>
      </c>
      <c r="G8" s="27"/>
      <c r="H8" s="10"/>
      <c r="I8" s="27"/>
      <c r="J8" s="11"/>
      <c r="K8" s="11"/>
      <c r="L8" s="11"/>
      <c r="M8" s="5">
        <f>AVERAGE(D8,G8,I8,J8,K8,L8,H8,F8,E8)</f>
        <v>8.5</v>
      </c>
      <c r="N8" s="1"/>
      <c r="O8" s="1"/>
    </row>
    <row r="9" spans="2:15" x14ac:dyDescent="0.2">
      <c r="B9" s="37"/>
      <c r="C9" s="6" t="s">
        <v>9</v>
      </c>
      <c r="D9" s="10">
        <v>9</v>
      </c>
      <c r="E9" s="31"/>
      <c r="F9" s="27">
        <v>8</v>
      </c>
      <c r="G9" s="27"/>
      <c r="H9" s="10"/>
      <c r="I9" s="27"/>
      <c r="J9" s="11"/>
      <c r="K9" s="11"/>
      <c r="L9" s="11"/>
      <c r="M9" s="5">
        <f>AVERAGE(D9,G9,I9,J9,K9,L9,H9,F9,E9)</f>
        <v>8.5</v>
      </c>
      <c r="N9" s="1"/>
      <c r="O9" s="1"/>
    </row>
    <row r="10" spans="2:15" x14ac:dyDescent="0.2">
      <c r="B10" s="37"/>
      <c r="C10" s="6" t="s">
        <v>14</v>
      </c>
      <c r="D10" s="10">
        <v>10</v>
      </c>
      <c r="E10" s="10"/>
      <c r="F10" s="27">
        <v>10</v>
      </c>
      <c r="G10" s="27"/>
      <c r="H10" s="10"/>
      <c r="I10" s="27"/>
      <c r="J10" s="11"/>
      <c r="K10" s="11"/>
      <c r="L10" s="11"/>
      <c r="M10" s="5">
        <f>AVERAGE(D10,G10,I10,J10,K10,L10,H10,F10,E10)</f>
        <v>10</v>
      </c>
      <c r="N10" s="1"/>
      <c r="O10" s="1"/>
    </row>
    <row r="11" spans="2:15" x14ac:dyDescent="0.2">
      <c r="B11" s="37"/>
      <c r="C11" s="6" t="s">
        <v>15</v>
      </c>
      <c r="D11" s="10">
        <v>9</v>
      </c>
      <c r="E11" s="10"/>
      <c r="F11" s="27">
        <v>10</v>
      </c>
      <c r="G11" s="27"/>
      <c r="H11" s="10"/>
      <c r="I11" s="10"/>
      <c r="J11" s="1"/>
      <c r="K11" s="1"/>
      <c r="L11" s="1"/>
      <c r="M11" s="5">
        <f>AVERAGE(D11,G11,I11,J11,K11,L11,H11,F11,E11)</f>
        <v>9.5</v>
      </c>
      <c r="N11" s="1"/>
      <c r="O11" s="1"/>
    </row>
    <row r="12" spans="2:15" x14ac:dyDescent="0.2">
      <c r="B12" s="37"/>
      <c r="C12" s="7" t="s">
        <v>1</v>
      </c>
      <c r="D12" s="1"/>
      <c r="E12" s="1"/>
      <c r="F12" s="10"/>
      <c r="G12" s="10"/>
      <c r="H12" s="10"/>
      <c r="I12" s="10"/>
      <c r="J12" s="1"/>
      <c r="K12" s="1"/>
      <c r="L12" s="1"/>
      <c r="M12" s="5"/>
      <c r="N12" s="1"/>
      <c r="O12" s="1"/>
    </row>
    <row r="13" spans="2:15" x14ac:dyDescent="0.2">
      <c r="B13" s="37"/>
      <c r="C13" s="6" t="s">
        <v>16</v>
      </c>
      <c r="D13" s="10">
        <v>9</v>
      </c>
      <c r="E13" s="10"/>
      <c r="F13" s="10">
        <v>8</v>
      </c>
      <c r="G13" s="10"/>
      <c r="H13" s="10"/>
      <c r="I13" s="10"/>
      <c r="J13" s="1"/>
      <c r="K13" s="1"/>
      <c r="L13" s="1"/>
      <c r="M13" s="5">
        <f>AVERAGE(D13,G13,I13,J13,K13,L13,H13,F13,E13)</f>
        <v>8.5</v>
      </c>
      <c r="N13" s="1"/>
      <c r="O13" s="1"/>
    </row>
    <row r="14" spans="2:15" x14ac:dyDescent="0.2">
      <c r="B14" s="37"/>
      <c r="C14" s="6" t="s">
        <v>18</v>
      </c>
      <c r="D14" s="10">
        <v>10</v>
      </c>
      <c r="E14" s="10"/>
      <c r="F14" s="10">
        <v>8</v>
      </c>
      <c r="G14" s="10"/>
      <c r="H14" s="10"/>
      <c r="I14" s="10"/>
      <c r="J14" s="1"/>
      <c r="K14" s="1"/>
      <c r="L14" s="1"/>
      <c r="M14" s="5">
        <f>AVERAGE(D14,G14,I14,J14,K14,L14,H14,F14,E14)</f>
        <v>9</v>
      </c>
      <c r="N14" s="1"/>
      <c r="O14" s="1"/>
    </row>
    <row r="15" spans="2:15" x14ac:dyDescent="0.2">
      <c r="B15" s="37"/>
      <c r="C15" s="6" t="s">
        <v>12</v>
      </c>
      <c r="D15" s="10">
        <v>10</v>
      </c>
      <c r="E15" s="10"/>
      <c r="F15" s="10">
        <v>8</v>
      </c>
      <c r="G15" s="10"/>
      <c r="H15" s="10"/>
      <c r="I15" s="10"/>
      <c r="J15" s="1"/>
      <c r="K15" s="1"/>
      <c r="L15" s="1"/>
      <c r="M15" s="5">
        <f>AVERAGE(D15,G15,I15,J15,K15,L15,H15,F15,E15)</f>
        <v>9</v>
      </c>
      <c r="N15" s="1"/>
      <c r="O15" s="1"/>
    </row>
    <row r="16" spans="2:15" x14ac:dyDescent="0.2">
      <c r="B16" s="37"/>
      <c r="C16" s="6" t="s">
        <v>17</v>
      </c>
      <c r="D16" s="10">
        <v>10</v>
      </c>
      <c r="E16" s="10"/>
      <c r="F16" s="10">
        <v>10</v>
      </c>
      <c r="G16" s="10"/>
      <c r="H16" s="10"/>
      <c r="I16" s="10"/>
      <c r="J16" s="1"/>
      <c r="K16" s="1"/>
      <c r="L16" s="1"/>
      <c r="M16" s="5">
        <f>AVERAGE(D16,G16,I16,J16,K16,L16,H16,F16,E16)</f>
        <v>10</v>
      </c>
      <c r="N16" s="1"/>
      <c r="O16" s="1"/>
    </row>
    <row r="17" spans="2:15" x14ac:dyDescent="0.2">
      <c r="B17" s="3"/>
      <c r="C17" s="17" t="s">
        <v>2</v>
      </c>
      <c r="D17" s="18">
        <f t="shared" ref="D17:L17" si="0">AVERAGE(D6:D16)</f>
        <v>9.2222222222222214</v>
      </c>
      <c r="E17" s="18" t="e">
        <f t="shared" si="0"/>
        <v>#DIV/0!</v>
      </c>
      <c r="F17" s="18">
        <f t="shared" si="0"/>
        <v>8.6666666666666661</v>
      </c>
      <c r="G17" s="18" t="e">
        <f t="shared" si="0"/>
        <v>#DIV/0!</v>
      </c>
      <c r="H17" s="18" t="e">
        <f t="shared" si="0"/>
        <v>#DIV/0!</v>
      </c>
      <c r="I17" s="18" t="e">
        <f t="shared" si="0"/>
        <v>#DIV/0!</v>
      </c>
      <c r="J17" s="18" t="e">
        <f t="shared" si="0"/>
        <v>#DIV/0!</v>
      </c>
      <c r="K17" s="18" t="e">
        <f t="shared" si="0"/>
        <v>#DIV/0!</v>
      </c>
      <c r="L17" s="18" t="e">
        <f t="shared" si="0"/>
        <v>#DIV/0!</v>
      </c>
      <c r="M17" s="18">
        <f>AVERAGE(D17,F17)</f>
        <v>8.9444444444444429</v>
      </c>
    </row>
    <row r="18" spans="2:15" x14ac:dyDescent="0.2">
      <c r="B18" s="37" t="s">
        <v>32</v>
      </c>
      <c r="C18" s="7" t="s">
        <v>8</v>
      </c>
      <c r="D18" s="1"/>
      <c r="E18" s="1"/>
      <c r="F18" s="1"/>
      <c r="G18" s="1"/>
      <c r="H18" s="1"/>
      <c r="I18" s="1"/>
      <c r="J18" s="1"/>
      <c r="K18" s="1"/>
      <c r="M18" s="5"/>
    </row>
    <row r="19" spans="2:15" x14ac:dyDescent="0.2">
      <c r="B19" s="37"/>
      <c r="C19" s="6" t="s">
        <v>20</v>
      </c>
      <c r="D19" s="10">
        <v>7</v>
      </c>
      <c r="E19" s="10"/>
      <c r="F19" s="10">
        <v>10</v>
      </c>
      <c r="G19" s="10"/>
      <c r="H19" s="10"/>
      <c r="I19" s="10"/>
      <c r="J19" s="10"/>
      <c r="K19" s="10"/>
      <c r="L19" s="10"/>
      <c r="M19" s="5">
        <f t="shared" ref="M19:M40" si="1">AVERAGE(D19,G19,I19,H19,F19,E19)</f>
        <v>8.5</v>
      </c>
      <c r="N19" s="1"/>
      <c r="O19" s="1"/>
    </row>
    <row r="20" spans="2:15" x14ac:dyDescent="0.2">
      <c r="B20" s="37"/>
      <c r="C20" s="6" t="s">
        <v>21</v>
      </c>
      <c r="D20" s="10">
        <v>8</v>
      </c>
      <c r="E20" s="10"/>
      <c r="F20" s="10">
        <v>10</v>
      </c>
      <c r="G20" s="10"/>
      <c r="H20" s="10"/>
      <c r="I20" s="10"/>
      <c r="J20" s="10"/>
      <c r="K20" s="10"/>
      <c r="L20" s="10"/>
      <c r="M20" s="5">
        <f t="shared" si="1"/>
        <v>9</v>
      </c>
      <c r="N20" s="1"/>
      <c r="O20" s="1"/>
    </row>
    <row r="21" spans="2:15" x14ac:dyDescent="0.2">
      <c r="B21" s="37"/>
      <c r="C21" s="6" t="s">
        <v>7</v>
      </c>
      <c r="D21" s="10">
        <v>9</v>
      </c>
      <c r="E21" s="10"/>
      <c r="F21" s="10">
        <v>8</v>
      </c>
      <c r="G21" s="10"/>
      <c r="H21" s="10"/>
      <c r="I21" s="10"/>
      <c r="J21" s="10"/>
      <c r="K21" s="10"/>
      <c r="L21" s="10"/>
      <c r="M21" s="5">
        <f t="shared" si="1"/>
        <v>8.5</v>
      </c>
      <c r="N21" s="1"/>
      <c r="O21" s="1"/>
    </row>
    <row r="22" spans="2:15" x14ac:dyDescent="0.2">
      <c r="B22" s="37"/>
      <c r="C22" s="6" t="s">
        <v>5</v>
      </c>
      <c r="D22" s="10">
        <v>9</v>
      </c>
      <c r="E22" s="10"/>
      <c r="F22" s="10">
        <v>10</v>
      </c>
      <c r="G22" s="10"/>
      <c r="H22" s="10"/>
      <c r="I22" s="10"/>
      <c r="J22" s="10"/>
      <c r="K22" s="10"/>
      <c r="L22" s="10"/>
      <c r="M22" s="5">
        <f t="shared" si="1"/>
        <v>9.5</v>
      </c>
      <c r="N22" s="1"/>
      <c r="O22" s="1"/>
    </row>
    <row r="23" spans="2:15" x14ac:dyDescent="0.2">
      <c r="B23" s="37"/>
      <c r="C23" s="6" t="s">
        <v>14</v>
      </c>
      <c r="D23" s="10">
        <v>9</v>
      </c>
      <c r="E23" s="10"/>
      <c r="F23" s="10">
        <v>10</v>
      </c>
      <c r="G23" s="10"/>
      <c r="H23" s="10"/>
      <c r="I23" s="10"/>
      <c r="J23" s="10"/>
      <c r="K23" s="10"/>
      <c r="L23" s="10"/>
      <c r="M23" s="5">
        <f t="shared" si="1"/>
        <v>9.5</v>
      </c>
      <c r="N23" s="1"/>
      <c r="O23" s="1"/>
    </row>
    <row r="24" spans="2:15" x14ac:dyDescent="0.2">
      <c r="B24" s="37"/>
      <c r="C24" s="7" t="s">
        <v>1</v>
      </c>
      <c r="D24" s="10"/>
      <c r="E24" s="10"/>
      <c r="F24" s="10"/>
      <c r="G24" s="10"/>
      <c r="H24" s="10"/>
      <c r="I24" s="10"/>
      <c r="J24" s="10"/>
      <c r="K24" s="1"/>
      <c r="L24" s="10"/>
      <c r="M24" s="5"/>
      <c r="N24" s="1"/>
      <c r="O24" s="1"/>
    </row>
    <row r="25" spans="2:15" x14ac:dyDescent="0.2">
      <c r="B25" s="37"/>
      <c r="C25" s="6" t="s">
        <v>16</v>
      </c>
      <c r="D25" s="10">
        <v>9</v>
      </c>
      <c r="E25" s="10"/>
      <c r="F25" s="10">
        <v>8</v>
      </c>
      <c r="G25" s="10"/>
      <c r="H25" s="10"/>
      <c r="I25" s="10"/>
      <c r="J25" s="10"/>
      <c r="K25" s="10"/>
      <c r="L25" s="10"/>
      <c r="M25" s="5">
        <f t="shared" si="1"/>
        <v>8.5</v>
      </c>
      <c r="N25" s="1"/>
      <c r="O25" s="1"/>
    </row>
    <row r="26" spans="2:15" x14ac:dyDescent="0.2">
      <c r="B26" s="37"/>
      <c r="C26" s="6" t="s">
        <v>18</v>
      </c>
      <c r="D26" s="10">
        <v>9</v>
      </c>
      <c r="E26" s="10"/>
      <c r="F26" s="10">
        <v>8</v>
      </c>
      <c r="G26" s="10"/>
      <c r="H26" s="10"/>
      <c r="I26" s="10"/>
      <c r="J26" s="10"/>
      <c r="K26" s="10"/>
      <c r="L26" s="10"/>
      <c r="M26" s="5">
        <f t="shared" si="1"/>
        <v>8.5</v>
      </c>
      <c r="N26" s="1"/>
      <c r="O26" s="1"/>
    </row>
    <row r="27" spans="2:15" x14ac:dyDescent="0.2">
      <c r="B27" s="37"/>
      <c r="C27" s="6" t="s">
        <v>12</v>
      </c>
      <c r="D27" s="10">
        <v>9</v>
      </c>
      <c r="E27" s="10"/>
      <c r="F27" s="10">
        <v>8</v>
      </c>
      <c r="G27" s="10"/>
      <c r="H27" s="10"/>
      <c r="I27" s="10"/>
      <c r="J27" s="10"/>
      <c r="K27" s="10"/>
      <c r="L27" s="10"/>
      <c r="M27" s="5">
        <f t="shared" si="1"/>
        <v>8.5</v>
      </c>
      <c r="N27" s="1"/>
      <c r="O27" s="1"/>
    </row>
    <row r="28" spans="2:15" x14ac:dyDescent="0.2">
      <c r="B28" s="37"/>
      <c r="C28" s="6" t="s">
        <v>17</v>
      </c>
      <c r="D28" s="10">
        <v>9</v>
      </c>
      <c r="E28" s="10"/>
      <c r="F28" s="10">
        <v>10</v>
      </c>
      <c r="G28" s="10"/>
      <c r="H28" s="10"/>
      <c r="I28" s="10"/>
      <c r="J28" s="10"/>
      <c r="K28" s="10"/>
      <c r="L28" s="10"/>
      <c r="M28" s="5">
        <f t="shared" si="1"/>
        <v>9.5</v>
      </c>
      <c r="N28" s="1"/>
      <c r="O28" s="1"/>
    </row>
    <row r="29" spans="2:15" x14ac:dyDescent="0.2">
      <c r="B29" s="3"/>
      <c r="C29" s="17" t="s">
        <v>2</v>
      </c>
      <c r="D29" s="18">
        <f t="shared" ref="D29:L29" si="2">AVERAGE(D19:D28)</f>
        <v>8.6666666666666661</v>
      </c>
      <c r="E29" s="18" t="e">
        <f t="shared" si="2"/>
        <v>#DIV/0!</v>
      </c>
      <c r="F29" s="18">
        <f t="shared" si="2"/>
        <v>9.1111111111111107</v>
      </c>
      <c r="G29" s="18" t="e">
        <f t="shared" si="2"/>
        <v>#DIV/0!</v>
      </c>
      <c r="H29" s="18" t="e">
        <f t="shared" si="2"/>
        <v>#DIV/0!</v>
      </c>
      <c r="I29" s="18" t="e">
        <f t="shared" si="2"/>
        <v>#DIV/0!</v>
      </c>
      <c r="J29" s="18" t="e">
        <f t="shared" si="2"/>
        <v>#DIV/0!</v>
      </c>
      <c r="K29" s="18" t="e">
        <f t="shared" si="2"/>
        <v>#DIV/0!</v>
      </c>
      <c r="L29" s="18" t="e">
        <f t="shared" si="2"/>
        <v>#DIV/0!</v>
      </c>
      <c r="M29" s="18">
        <f>AVERAGE(D29,F29)</f>
        <v>8.8888888888888893</v>
      </c>
    </row>
    <row r="30" spans="2:15" x14ac:dyDescent="0.2">
      <c r="B30" s="37" t="s">
        <v>33</v>
      </c>
      <c r="C30" s="7" t="s">
        <v>8</v>
      </c>
      <c r="D30" s="1"/>
      <c r="E30" s="1"/>
      <c r="F30" s="1"/>
      <c r="G30" s="1"/>
      <c r="H30" s="1"/>
      <c r="I30" s="1"/>
      <c r="J30" s="1"/>
      <c r="K30" s="1"/>
      <c r="M30" s="5"/>
    </row>
    <row r="31" spans="2:15" x14ac:dyDescent="0.2">
      <c r="B31" s="37"/>
      <c r="C31" s="6" t="s">
        <v>4</v>
      </c>
      <c r="D31" s="10">
        <v>8</v>
      </c>
      <c r="E31" s="10"/>
      <c r="F31" s="10">
        <v>8</v>
      </c>
      <c r="G31" s="10"/>
      <c r="H31" s="10"/>
      <c r="I31" s="10"/>
      <c r="J31" s="10"/>
      <c r="K31" s="10"/>
      <c r="L31" s="10"/>
      <c r="M31" s="5">
        <f t="shared" si="1"/>
        <v>8</v>
      </c>
      <c r="N31" s="1"/>
      <c r="O31" s="1"/>
    </row>
    <row r="32" spans="2:15" x14ac:dyDescent="0.2">
      <c r="B32" s="37"/>
      <c r="C32" s="6" t="s">
        <v>5</v>
      </c>
      <c r="D32" s="10">
        <v>9</v>
      </c>
      <c r="E32" s="10"/>
      <c r="F32" s="10">
        <v>8</v>
      </c>
      <c r="G32" s="10"/>
      <c r="H32" s="10"/>
      <c r="I32" s="10"/>
      <c r="J32" s="10"/>
      <c r="K32" s="10"/>
      <c r="L32" s="10"/>
      <c r="M32" s="5">
        <f t="shared" si="1"/>
        <v>8.5</v>
      </c>
      <c r="N32" s="1"/>
      <c r="O32" s="1"/>
    </row>
    <row r="33" spans="2:15" x14ac:dyDescent="0.2">
      <c r="B33" s="37"/>
      <c r="C33" s="6" t="s">
        <v>0</v>
      </c>
      <c r="D33" s="10">
        <v>7</v>
      </c>
      <c r="E33" s="10"/>
      <c r="F33" s="10">
        <v>8</v>
      </c>
      <c r="G33" s="10"/>
      <c r="H33" s="10"/>
      <c r="I33" s="10"/>
      <c r="J33" s="10"/>
      <c r="K33" s="10"/>
      <c r="L33" s="10"/>
      <c r="M33" s="5">
        <f t="shared" si="1"/>
        <v>7.5</v>
      </c>
      <c r="N33" s="1"/>
      <c r="O33" s="1"/>
    </row>
    <row r="34" spans="2:15" x14ac:dyDescent="0.2">
      <c r="B34" s="37"/>
      <c r="C34" s="6" t="s">
        <v>6</v>
      </c>
      <c r="D34" s="10">
        <v>7</v>
      </c>
      <c r="E34" s="10"/>
      <c r="F34" s="10">
        <v>8</v>
      </c>
      <c r="G34" s="10"/>
      <c r="H34" s="10"/>
      <c r="I34" s="10"/>
      <c r="J34" s="10"/>
      <c r="K34" s="10"/>
      <c r="L34" s="10"/>
      <c r="M34" s="5">
        <f t="shared" si="1"/>
        <v>7.5</v>
      </c>
      <c r="N34" s="1"/>
      <c r="O34" s="1"/>
    </row>
    <row r="35" spans="2:15" x14ac:dyDescent="0.2">
      <c r="B35" s="37"/>
      <c r="C35" s="6" t="s">
        <v>22</v>
      </c>
      <c r="D35" s="10">
        <v>9</v>
      </c>
      <c r="E35" s="10"/>
      <c r="F35" s="10">
        <v>10</v>
      </c>
      <c r="G35" s="10"/>
      <c r="H35" s="10"/>
      <c r="I35" s="10"/>
      <c r="J35" s="10"/>
      <c r="K35" s="10"/>
      <c r="L35" s="10"/>
      <c r="M35" s="5">
        <f t="shared" si="1"/>
        <v>9.5</v>
      </c>
      <c r="N35" s="1"/>
      <c r="O35" s="1"/>
    </row>
    <row r="36" spans="2:15" x14ac:dyDescent="0.2">
      <c r="B36" s="37"/>
      <c r="C36" s="7" t="s">
        <v>1</v>
      </c>
      <c r="D36" s="1"/>
      <c r="E36" s="1"/>
      <c r="F36" s="1"/>
      <c r="G36" s="1"/>
      <c r="H36" s="1"/>
      <c r="I36" s="1"/>
      <c r="J36" s="1"/>
      <c r="K36" s="1"/>
      <c r="L36" s="1"/>
      <c r="M36" s="5"/>
      <c r="N36" s="1"/>
      <c r="O36" s="1"/>
    </row>
    <row r="37" spans="2:15" x14ac:dyDescent="0.2">
      <c r="B37" s="37"/>
      <c r="C37" s="6" t="s">
        <v>16</v>
      </c>
      <c r="D37" s="10">
        <v>8</v>
      </c>
      <c r="E37" s="10"/>
      <c r="F37" s="10">
        <v>8</v>
      </c>
      <c r="G37" s="10"/>
      <c r="H37" s="10"/>
      <c r="I37" s="10"/>
      <c r="J37" s="10"/>
      <c r="K37" s="10"/>
      <c r="L37" s="10"/>
      <c r="M37" s="5">
        <f t="shared" si="1"/>
        <v>8</v>
      </c>
      <c r="N37" s="1"/>
      <c r="O37" s="1"/>
    </row>
    <row r="38" spans="2:15" x14ac:dyDescent="0.2">
      <c r="B38" s="37"/>
      <c r="C38" s="6" t="s">
        <v>18</v>
      </c>
      <c r="D38" s="10">
        <v>9</v>
      </c>
      <c r="E38" s="10"/>
      <c r="F38" s="10">
        <v>8</v>
      </c>
      <c r="G38" s="10"/>
      <c r="H38" s="10"/>
      <c r="I38" s="10"/>
      <c r="J38" s="10"/>
      <c r="K38" s="10"/>
      <c r="L38" s="10"/>
      <c r="M38" s="5">
        <f t="shared" si="1"/>
        <v>8.5</v>
      </c>
      <c r="N38" s="1"/>
      <c r="O38" s="1"/>
    </row>
    <row r="39" spans="2:15" x14ac:dyDescent="0.2">
      <c r="B39" s="37"/>
      <c r="C39" s="6" t="s">
        <v>12</v>
      </c>
      <c r="D39" s="10">
        <v>9</v>
      </c>
      <c r="E39" s="10"/>
      <c r="F39" s="10">
        <v>8</v>
      </c>
      <c r="G39" s="10"/>
      <c r="H39" s="10"/>
      <c r="I39" s="10"/>
      <c r="J39" s="10"/>
      <c r="K39" s="10"/>
      <c r="L39" s="10"/>
      <c r="M39" s="5">
        <f t="shared" si="1"/>
        <v>8.5</v>
      </c>
      <c r="N39" s="1"/>
      <c r="O39" s="1"/>
    </row>
    <row r="40" spans="2:15" x14ac:dyDescent="0.2">
      <c r="B40" s="37"/>
      <c r="C40" s="6" t="s">
        <v>17</v>
      </c>
      <c r="D40" s="10">
        <v>8</v>
      </c>
      <c r="E40" s="10"/>
      <c r="F40" s="10">
        <v>10</v>
      </c>
      <c r="G40" s="10"/>
      <c r="H40" s="10"/>
      <c r="I40" s="10"/>
      <c r="J40" s="10"/>
      <c r="K40" s="10"/>
      <c r="L40" s="10"/>
      <c r="M40" s="5">
        <f t="shared" si="1"/>
        <v>9</v>
      </c>
      <c r="N40" s="1"/>
      <c r="O40" s="1"/>
    </row>
    <row r="41" spans="2:15" x14ac:dyDescent="0.2">
      <c r="B41" s="3"/>
      <c r="C41" s="17" t="s">
        <v>2</v>
      </c>
      <c r="D41" s="18">
        <f t="shared" ref="D41:L41" si="3">AVERAGE(D31:D40)</f>
        <v>8.2222222222222214</v>
      </c>
      <c r="E41" s="18" t="e">
        <f t="shared" si="3"/>
        <v>#DIV/0!</v>
      </c>
      <c r="F41" s="18">
        <f t="shared" si="3"/>
        <v>8.4444444444444446</v>
      </c>
      <c r="G41" s="18" t="e">
        <f t="shared" si="3"/>
        <v>#DIV/0!</v>
      </c>
      <c r="H41" s="18" t="e">
        <f t="shared" si="3"/>
        <v>#DIV/0!</v>
      </c>
      <c r="I41" s="18" t="e">
        <f t="shared" si="3"/>
        <v>#DIV/0!</v>
      </c>
      <c r="J41" s="18" t="e">
        <f t="shared" si="3"/>
        <v>#DIV/0!</v>
      </c>
      <c r="K41" s="18" t="e">
        <f t="shared" si="3"/>
        <v>#DIV/0!</v>
      </c>
      <c r="L41" s="18" t="e">
        <f t="shared" si="3"/>
        <v>#DIV/0!</v>
      </c>
      <c r="M41" s="18">
        <f>AVERAGE(D41,F41)</f>
        <v>8.3333333333333321</v>
      </c>
    </row>
    <row r="42" spans="2:15" x14ac:dyDescent="0.2">
      <c r="B42" s="2"/>
      <c r="D42" s="1"/>
      <c r="E42" s="1"/>
      <c r="F42" s="1"/>
      <c r="G42" s="1"/>
      <c r="H42" s="1"/>
      <c r="I42" s="1"/>
      <c r="J42" s="1"/>
      <c r="K42" s="1"/>
      <c r="M42" s="5"/>
    </row>
    <row r="43" spans="2:15" ht="6.75" customHeight="1" x14ac:dyDescent="0.2">
      <c r="D43" s="1"/>
      <c r="E43" s="1"/>
      <c r="F43" s="1"/>
      <c r="G43" s="1"/>
      <c r="H43" s="1"/>
      <c r="I43" s="1"/>
      <c r="J43" s="1"/>
      <c r="K43" s="1"/>
      <c r="M43" s="5"/>
    </row>
    <row r="44" spans="2:15" ht="13.15" customHeight="1" x14ac:dyDescent="0.2">
      <c r="B44" s="36" t="s">
        <v>19</v>
      </c>
      <c r="C44" s="6" t="s">
        <v>16</v>
      </c>
      <c r="D44" s="9">
        <f t="shared" ref="D44:L44" si="4">AVERAGE(D13,D25,D37)</f>
        <v>8.6666666666666661</v>
      </c>
      <c r="E44" s="9" t="e">
        <f t="shared" si="4"/>
        <v>#DIV/0!</v>
      </c>
      <c r="F44" s="9">
        <f t="shared" si="4"/>
        <v>8</v>
      </c>
      <c r="G44" s="9" t="e">
        <f t="shared" si="4"/>
        <v>#DIV/0!</v>
      </c>
      <c r="H44" s="9" t="e">
        <f t="shared" si="4"/>
        <v>#DIV/0!</v>
      </c>
      <c r="I44" s="9" t="e">
        <f t="shared" si="4"/>
        <v>#DIV/0!</v>
      </c>
      <c r="J44" s="9" t="e">
        <f t="shared" si="4"/>
        <v>#DIV/0!</v>
      </c>
      <c r="K44" s="9" t="e">
        <f t="shared" si="4"/>
        <v>#DIV/0!</v>
      </c>
      <c r="L44" s="9" t="e">
        <f t="shared" si="4"/>
        <v>#DIV/0!</v>
      </c>
      <c r="M44" s="18">
        <f>AVERAGE(D44,F44)</f>
        <v>8.3333333333333321</v>
      </c>
      <c r="N44" s="1"/>
      <c r="O44" s="1"/>
    </row>
    <row r="45" spans="2:15" ht="13.15" customHeight="1" x14ac:dyDescent="0.2">
      <c r="B45" s="36"/>
      <c r="C45" s="6" t="s">
        <v>18</v>
      </c>
      <c r="D45" s="9">
        <f t="shared" ref="D45:E47" si="5">AVERAGE(D14,D26,D38)</f>
        <v>9.3333333333333339</v>
      </c>
      <c r="E45" s="9" t="e">
        <f t="shared" si="5"/>
        <v>#DIV/0!</v>
      </c>
      <c r="F45" s="9">
        <f t="shared" ref="F45:L45" si="6">AVERAGE(F14,F26,F38)</f>
        <v>8</v>
      </c>
      <c r="G45" s="9" t="e">
        <f t="shared" si="6"/>
        <v>#DIV/0!</v>
      </c>
      <c r="H45" s="9" t="e">
        <f t="shared" si="6"/>
        <v>#DIV/0!</v>
      </c>
      <c r="I45" s="9" t="e">
        <f t="shared" si="6"/>
        <v>#DIV/0!</v>
      </c>
      <c r="J45" s="9" t="e">
        <f t="shared" si="6"/>
        <v>#DIV/0!</v>
      </c>
      <c r="K45" s="9" t="e">
        <f t="shared" si="6"/>
        <v>#DIV/0!</v>
      </c>
      <c r="L45" s="9" t="e">
        <f t="shared" si="6"/>
        <v>#DIV/0!</v>
      </c>
      <c r="M45" s="18">
        <f>AVERAGE(D45,F45)</f>
        <v>8.6666666666666679</v>
      </c>
      <c r="N45" s="1"/>
      <c r="O45" s="1"/>
    </row>
    <row r="46" spans="2:15" ht="13.15" customHeight="1" x14ac:dyDescent="0.2">
      <c r="B46" s="36"/>
      <c r="C46" s="6" t="s">
        <v>12</v>
      </c>
      <c r="D46" s="9">
        <f t="shared" si="5"/>
        <v>9.3333333333333339</v>
      </c>
      <c r="E46" s="9" t="e">
        <f t="shared" si="5"/>
        <v>#DIV/0!</v>
      </c>
      <c r="F46" s="9">
        <f t="shared" ref="F46:L46" si="7">AVERAGE(F15,F27,F39)</f>
        <v>8</v>
      </c>
      <c r="G46" s="9" t="e">
        <f t="shared" si="7"/>
        <v>#DIV/0!</v>
      </c>
      <c r="H46" s="9" t="e">
        <f t="shared" si="7"/>
        <v>#DIV/0!</v>
      </c>
      <c r="I46" s="9" t="e">
        <f t="shared" si="7"/>
        <v>#DIV/0!</v>
      </c>
      <c r="J46" s="9" t="e">
        <f t="shared" si="7"/>
        <v>#DIV/0!</v>
      </c>
      <c r="K46" s="9" t="e">
        <f t="shared" si="7"/>
        <v>#DIV/0!</v>
      </c>
      <c r="L46" s="9" t="e">
        <f t="shared" si="7"/>
        <v>#DIV/0!</v>
      </c>
      <c r="M46" s="18">
        <f>AVERAGE(D46,F46)</f>
        <v>8.6666666666666679</v>
      </c>
      <c r="N46" s="1"/>
      <c r="O46" s="1"/>
    </row>
    <row r="47" spans="2:15" ht="13.15" customHeight="1" x14ac:dyDescent="0.2">
      <c r="B47" s="36"/>
      <c r="C47" s="6" t="s">
        <v>17</v>
      </c>
      <c r="D47" s="9">
        <f t="shared" si="5"/>
        <v>9</v>
      </c>
      <c r="E47" s="9" t="e">
        <f t="shared" si="5"/>
        <v>#DIV/0!</v>
      </c>
      <c r="F47" s="9">
        <f t="shared" ref="F47:L47" si="8">AVERAGE(F16,F28,F40)</f>
        <v>10</v>
      </c>
      <c r="G47" s="9" t="e">
        <f t="shared" si="8"/>
        <v>#DIV/0!</v>
      </c>
      <c r="H47" s="9" t="e">
        <f t="shared" si="8"/>
        <v>#DIV/0!</v>
      </c>
      <c r="I47" s="9" t="e">
        <f t="shared" si="8"/>
        <v>#DIV/0!</v>
      </c>
      <c r="J47" s="9" t="e">
        <f t="shared" si="8"/>
        <v>#DIV/0!</v>
      </c>
      <c r="K47" s="9" t="e">
        <f t="shared" si="8"/>
        <v>#DIV/0!</v>
      </c>
      <c r="L47" s="9" t="e">
        <f t="shared" si="8"/>
        <v>#DIV/0!</v>
      </c>
      <c r="M47" s="18">
        <f>AVERAGE(D47,F47)</f>
        <v>9.5</v>
      </c>
      <c r="N47" s="1"/>
      <c r="O47" s="1"/>
    </row>
    <row r="48" spans="2:15" ht="13.15" customHeight="1" x14ac:dyDescent="0.2">
      <c r="B48" s="36"/>
      <c r="C48" s="17" t="s">
        <v>2</v>
      </c>
      <c r="D48" s="18">
        <f t="shared" ref="D48:L48" si="9">AVERAGE(D44:D47)</f>
        <v>9.0833333333333339</v>
      </c>
      <c r="E48" s="18" t="e">
        <f t="shared" si="9"/>
        <v>#DIV/0!</v>
      </c>
      <c r="F48" s="18">
        <f t="shared" si="9"/>
        <v>8.5</v>
      </c>
      <c r="G48" s="18" t="e">
        <f t="shared" si="9"/>
        <v>#DIV/0!</v>
      </c>
      <c r="H48" s="18" t="e">
        <f t="shared" si="9"/>
        <v>#DIV/0!</v>
      </c>
      <c r="I48" s="18" t="e">
        <f t="shared" si="9"/>
        <v>#DIV/0!</v>
      </c>
      <c r="J48" s="18" t="e">
        <f t="shared" si="9"/>
        <v>#DIV/0!</v>
      </c>
      <c r="K48" s="18" t="e">
        <f t="shared" si="9"/>
        <v>#DIV/0!</v>
      </c>
      <c r="L48" s="18" t="e">
        <f t="shared" si="9"/>
        <v>#DIV/0!</v>
      </c>
      <c r="M48" s="18">
        <f>AVERAGE(D48,F48)</f>
        <v>8.7916666666666679</v>
      </c>
    </row>
    <row r="49" spans="3:13" x14ac:dyDescent="0.2">
      <c r="M49" s="5"/>
    </row>
    <row r="50" spans="3:13" x14ac:dyDescent="0.2">
      <c r="C50" s="17" t="s">
        <v>3</v>
      </c>
      <c r="D50" s="18">
        <f t="shared" ref="D50:L50" si="10">AVERAGE(D17,D29,D41)</f>
        <v>8.7037037037037024</v>
      </c>
      <c r="E50" s="18" t="e">
        <f t="shared" si="10"/>
        <v>#DIV/0!</v>
      </c>
      <c r="F50" s="18">
        <f t="shared" si="10"/>
        <v>8.7407407407407405</v>
      </c>
      <c r="G50" s="18" t="e">
        <f t="shared" si="10"/>
        <v>#DIV/0!</v>
      </c>
      <c r="H50" s="18" t="e">
        <f t="shared" si="10"/>
        <v>#DIV/0!</v>
      </c>
      <c r="I50" s="18" t="e">
        <f t="shared" si="10"/>
        <v>#DIV/0!</v>
      </c>
      <c r="J50" s="18" t="e">
        <f t="shared" si="10"/>
        <v>#DIV/0!</v>
      </c>
      <c r="K50" s="18" t="e">
        <f t="shared" si="10"/>
        <v>#DIV/0!</v>
      </c>
      <c r="L50" s="18" t="e">
        <f t="shared" si="10"/>
        <v>#DIV/0!</v>
      </c>
      <c r="M50" s="18">
        <f>AVERAGE(D50,F50)</f>
        <v>8.7222222222222214</v>
      </c>
    </row>
    <row r="51" spans="3:13" x14ac:dyDescent="0.2">
      <c r="K51" s="1"/>
    </row>
    <row r="52" spans="3:13" x14ac:dyDescent="0.2">
      <c r="C52" s="12" t="s">
        <v>10</v>
      </c>
      <c r="D52" s="12">
        <v>6</v>
      </c>
      <c r="E52" s="12">
        <v>6</v>
      </c>
      <c r="F52" s="12">
        <v>6</v>
      </c>
      <c r="G52" s="12">
        <v>6</v>
      </c>
      <c r="H52" s="12">
        <v>6</v>
      </c>
      <c r="I52" s="12">
        <v>6</v>
      </c>
      <c r="J52" s="12">
        <v>6</v>
      </c>
      <c r="K52" s="13">
        <v>6</v>
      </c>
      <c r="L52" s="12">
        <v>6</v>
      </c>
      <c r="M52" s="14"/>
    </row>
    <row r="53" spans="3:13" x14ac:dyDescent="0.2">
      <c r="K53" s="1"/>
    </row>
    <row r="54" spans="3:13" x14ac:dyDescent="0.2">
      <c r="K54" s="1"/>
    </row>
    <row r="55" spans="3:13" x14ac:dyDescent="0.2">
      <c r="K55" s="1"/>
    </row>
    <row r="56" spans="3:13" x14ac:dyDescent="0.2">
      <c r="K56" s="1"/>
    </row>
    <row r="57" spans="3:13" x14ac:dyDescent="0.2">
      <c r="K57" s="1"/>
    </row>
    <row r="58" spans="3:13" x14ac:dyDescent="0.2">
      <c r="K58" s="1"/>
    </row>
    <row r="59" spans="3:13" x14ac:dyDescent="0.2">
      <c r="K59" s="1"/>
    </row>
    <row r="60" spans="3:13" x14ac:dyDescent="0.2">
      <c r="K60" s="1"/>
    </row>
    <row r="61" spans="3:13" x14ac:dyDescent="0.2">
      <c r="K61" s="1"/>
    </row>
    <row r="62" spans="3:13" x14ac:dyDescent="0.2">
      <c r="K62" s="1"/>
    </row>
    <row r="63" spans="3:13" x14ac:dyDescent="0.2">
      <c r="K63" s="1"/>
    </row>
    <row r="64" spans="3:13" x14ac:dyDescent="0.2">
      <c r="K64" s="1"/>
    </row>
    <row r="65" spans="11:11" x14ac:dyDescent="0.2">
      <c r="K65" s="1"/>
    </row>
    <row r="66" spans="11:11" x14ac:dyDescent="0.2">
      <c r="K66" s="1"/>
    </row>
  </sheetData>
  <mergeCells count="4">
    <mergeCell ref="B44:B48"/>
    <mergeCell ref="B6:B16"/>
    <mergeCell ref="B30:B40"/>
    <mergeCell ref="B18:B28"/>
  </mergeCells>
  <phoneticPr fontId="0" type="noConversion"/>
  <conditionalFormatting sqref="D7:L11 D19:L23 D25:L29 D31:L35 D13:L17 D37:L41 D44:L48">
    <cfRule type="cellIs" dxfId="2" priority="1" stopIfTrue="1" operator="between">
      <formula>0</formula>
      <formula>5</formula>
    </cfRule>
  </conditionalFormatting>
  <conditionalFormatting sqref="H12">
    <cfRule type="cellIs" dxfId="1" priority="2" stopIfTrue="1" operator="lessThan">
      <formula>0</formula>
    </cfRule>
    <cfRule type="cellIs" dxfId="0" priority="3" stopIfTrue="1" operator="greaterThan">
      <formula>0</formula>
    </cfRule>
  </conditionalFormatting>
  <pageMargins left="0.19685039370078741" right="0.19685039370078741" top="1.2204724409448819" bottom="0.98425196850393704" header="0.78740157480314965" footer="0"/>
  <pageSetup paperSize="9" scale="61" orientation="landscape" r:id="rId1"/>
  <headerFooter alignWithMargins="0">
    <oddHeader xml:space="preserve">&amp;C&amp;"Arial,Negrita"&amp;22CUADRO DE VALORACIONES AÑO 2017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view="pageBreakPreview" zoomScaleSheetLayoutView="100" workbookViewId="0">
      <selection activeCell="I35" sqref="I35"/>
    </sheetView>
  </sheetViews>
  <sheetFormatPr baseColWidth="10" defaultRowHeight="12.75" x14ac:dyDescent="0.2"/>
  <cols>
    <col min="1" max="1" width="28.28515625" bestFit="1" customWidth="1"/>
    <col min="2" max="2" width="15" bestFit="1" customWidth="1"/>
    <col min="4" max="4" width="13" bestFit="1" customWidth="1"/>
    <col min="5" max="5" width="13.28515625" bestFit="1" customWidth="1"/>
    <col min="6" max="6" width="13.42578125" bestFit="1" customWidth="1"/>
  </cols>
  <sheetData>
    <row r="1" spans="1:10" x14ac:dyDescent="0.2">
      <c r="A1" s="22"/>
      <c r="B1" s="19"/>
      <c r="C1" s="19"/>
      <c r="D1" s="19"/>
      <c r="E1" s="19"/>
      <c r="F1" s="19"/>
      <c r="G1" s="19"/>
      <c r="H1" s="19"/>
      <c r="I1" s="19"/>
    </row>
    <row r="2" spans="1:10" x14ac:dyDescent="0.2">
      <c r="A2" s="22" t="s">
        <v>23</v>
      </c>
      <c r="B2" s="23"/>
      <c r="C2" s="24"/>
      <c r="D2" s="35" t="s">
        <v>43</v>
      </c>
      <c r="E2" s="35" t="s">
        <v>27</v>
      </c>
      <c r="F2" s="35" t="s">
        <v>39</v>
      </c>
      <c r="G2" s="35" t="s">
        <v>40</v>
      </c>
      <c r="H2" s="35" t="s">
        <v>42</v>
      </c>
      <c r="I2" s="35" t="s">
        <v>41</v>
      </c>
      <c r="J2" s="35" t="s">
        <v>48</v>
      </c>
    </row>
    <row r="3" spans="1:10" x14ac:dyDescent="0.2">
      <c r="A3" s="21">
        <f>'Tabla Datos'!M17</f>
        <v>8.9444444444444429</v>
      </c>
      <c r="B3" s="25" t="s">
        <v>24</v>
      </c>
      <c r="C3" s="19"/>
      <c r="D3" s="33">
        <v>6.96</v>
      </c>
      <c r="E3" s="34">
        <v>7.57</v>
      </c>
      <c r="F3" s="33">
        <v>9.11</v>
      </c>
      <c r="G3" s="33">
        <v>8.59</v>
      </c>
      <c r="H3" s="32">
        <v>8.9700000000000006</v>
      </c>
      <c r="I3" s="34">
        <v>9</v>
      </c>
      <c r="J3" s="34">
        <v>8.94</v>
      </c>
    </row>
    <row r="4" spans="1:10" x14ac:dyDescent="0.2">
      <c r="A4" s="21">
        <f>'Tabla Datos'!M29</f>
        <v>8.8888888888888893</v>
      </c>
      <c r="B4" s="25" t="s">
        <v>30</v>
      </c>
      <c r="C4" s="19"/>
      <c r="D4" s="33">
        <v>7.15</v>
      </c>
      <c r="E4" s="34">
        <v>8.02</v>
      </c>
      <c r="F4" s="33">
        <v>9.19</v>
      </c>
      <c r="G4" s="33">
        <v>8.81</v>
      </c>
      <c r="H4" s="32">
        <v>9.2200000000000006</v>
      </c>
      <c r="I4" s="34">
        <v>9.2200000000000006</v>
      </c>
      <c r="J4" s="34">
        <v>8.89</v>
      </c>
    </row>
    <row r="5" spans="1:10" x14ac:dyDescent="0.2">
      <c r="A5" s="21">
        <f>'Tabla Datos'!M41</f>
        <v>8.3333333333333321</v>
      </c>
      <c r="B5" s="25" t="s">
        <v>25</v>
      </c>
      <c r="C5" s="19"/>
      <c r="D5" s="33">
        <v>7.37</v>
      </c>
      <c r="E5" s="34">
        <v>7.91</v>
      </c>
      <c r="F5" s="33">
        <v>8.74</v>
      </c>
      <c r="G5" s="33">
        <v>8.74</v>
      </c>
      <c r="H5" s="32">
        <v>9.11</v>
      </c>
      <c r="I5" s="34">
        <v>9.44</v>
      </c>
      <c r="J5" s="34">
        <v>8.33</v>
      </c>
    </row>
    <row r="6" spans="1:10" x14ac:dyDescent="0.2">
      <c r="A6" s="21">
        <f>'Tabla Datos'!M48</f>
        <v>8.7916666666666679</v>
      </c>
      <c r="B6" s="25" t="s">
        <v>26</v>
      </c>
      <c r="C6" s="19"/>
      <c r="D6" s="33">
        <v>7.18</v>
      </c>
      <c r="E6" s="34">
        <v>7.86</v>
      </c>
      <c r="F6" s="33">
        <v>9.33</v>
      </c>
      <c r="G6" s="33">
        <v>8.9700000000000006</v>
      </c>
      <c r="H6" s="32">
        <v>9.19</v>
      </c>
      <c r="I6" s="34">
        <v>9.5</v>
      </c>
      <c r="J6" s="34">
        <v>8.7899999999999991</v>
      </c>
    </row>
    <row r="7" spans="1:10" x14ac:dyDescent="0.2">
      <c r="A7" s="21">
        <f>'Tabla Datos'!M50</f>
        <v>8.7222222222222214</v>
      </c>
      <c r="B7" s="25" t="s">
        <v>3</v>
      </c>
      <c r="C7" s="19"/>
      <c r="D7" s="33">
        <v>7.16</v>
      </c>
      <c r="E7" s="34">
        <v>7.83</v>
      </c>
      <c r="F7" s="33">
        <v>9.01</v>
      </c>
      <c r="G7" s="33">
        <v>8.7200000000000006</v>
      </c>
      <c r="H7" s="32">
        <v>9.1</v>
      </c>
      <c r="I7" s="34">
        <v>9.2200000000000006</v>
      </c>
      <c r="J7" s="34">
        <v>8.7200000000000006</v>
      </c>
    </row>
  </sheetData>
  <pageMargins left="0.7" right="0.7" top="0.75" bottom="0.75" header="0.3" footer="0.3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80" workbookViewId="0">
      <selection activeCell="J63" sqref="J63"/>
    </sheetView>
  </sheetViews>
  <sheetFormatPr baseColWidth="10" defaultRowHeight="12.75" x14ac:dyDescent="0.2"/>
  <sheetData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80" zoomScaleNormal="80" workbookViewId="0">
      <selection activeCell="J59" sqref="J59"/>
    </sheetView>
  </sheetViews>
  <sheetFormatPr baseColWidth="10" defaultRowHeight="12.75" x14ac:dyDescent="0.2"/>
  <sheetData/>
  <pageMargins left="0.7" right="0.7" top="0.75" bottom="0.75" header="0.3" footer="0.3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80" zoomScaleNormal="80" workbookViewId="0">
      <selection activeCell="Q26" sqref="Q26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workbookViewId="0">
      <selection activeCell="M21" sqref="M21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Tabla Datos</vt:lpstr>
      <vt:lpstr>COMPARATIVAS ANUALES</vt:lpstr>
      <vt:lpstr>AREA COMERCIAL</vt:lpstr>
      <vt:lpstr>AREA LOGISTICA</vt:lpstr>
      <vt:lpstr>AREA DE CALIDAD</vt:lpstr>
      <vt:lpstr>IMAGEN GLOBAL</vt:lpstr>
      <vt:lpstr>Hoja6</vt:lpstr>
    </vt:vector>
  </TitlesOfParts>
  <Company>Corporación Gestamp S.L.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Gestamp Automocion, S.L.</dc:creator>
  <cp:lastModifiedBy>Javier Navarro</cp:lastModifiedBy>
  <cp:lastPrinted>2016-06-07T10:14:54Z</cp:lastPrinted>
  <dcterms:created xsi:type="dcterms:W3CDTF">2001-11-23T17:50:25Z</dcterms:created>
  <dcterms:modified xsi:type="dcterms:W3CDTF">2018-07-07T09:37:35Z</dcterms:modified>
</cp:coreProperties>
</file>